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090" windowHeight="4380" activeTab="0"/>
  </bookViews>
  <sheets>
    <sheet name="környezettan BSc halo_2008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<sst xmlns="http://schemas.openxmlformats.org/spreadsheetml/2006/main" count="646" uniqueCount="409">
  <si>
    <t>TANTÁRGY</t>
  </si>
  <si>
    <t>Ea</t>
  </si>
  <si>
    <t>Gy</t>
  </si>
  <si>
    <t>Lab</t>
  </si>
  <si>
    <t>Tájelemzés, tájértékelés</t>
  </si>
  <si>
    <t>Globális ökológia</t>
  </si>
  <si>
    <t>Környezetegészségtan</t>
  </si>
  <si>
    <t>Természetvédelem</t>
  </si>
  <si>
    <t>2+0+0</t>
  </si>
  <si>
    <t>3+0+0</t>
  </si>
  <si>
    <t>0+0+2</t>
  </si>
  <si>
    <t>0+0+3</t>
  </si>
  <si>
    <t>Össz.</t>
  </si>
  <si>
    <t>Informatika</t>
  </si>
  <si>
    <t>Környezetfizikai módszerek</t>
  </si>
  <si>
    <t>Környezeti jog</t>
  </si>
  <si>
    <t>Általános és történeti földtan</t>
  </si>
  <si>
    <t>Környezetkémia</t>
  </si>
  <si>
    <t>Növényökológia</t>
  </si>
  <si>
    <t>Állatökológia</t>
  </si>
  <si>
    <t>Földfizikai alapok</t>
  </si>
  <si>
    <t>Környezeti klimatológia</t>
  </si>
  <si>
    <t>Ásványtan</t>
  </si>
  <si>
    <t>Kőzettan</t>
  </si>
  <si>
    <t>A környezetvédelem alapjai</t>
  </si>
  <si>
    <t>Bevezetés a geológiába</t>
  </si>
  <si>
    <t>Terepgyakorlat (1) (ásványtan)</t>
  </si>
  <si>
    <t>Terepgyakorlat (2) (kőzettan, földtan)</t>
  </si>
  <si>
    <t>0+2+0</t>
  </si>
  <si>
    <t>0+3+0</t>
  </si>
  <si>
    <t>Üzemlátogatás (kémiai technológia)</t>
  </si>
  <si>
    <t xml:space="preserve">FÉLÉV </t>
  </si>
  <si>
    <t>ÓRASZÁM</t>
  </si>
  <si>
    <t>KREDIT</t>
  </si>
  <si>
    <t>TÁRGY- TÍPUS</t>
  </si>
  <si>
    <t>SOR- SZÁM</t>
  </si>
  <si>
    <t>0+1+2</t>
  </si>
  <si>
    <t>Bevezetés a biológiába 2.</t>
  </si>
  <si>
    <t>Bevezetés a biológiába 1.</t>
  </si>
  <si>
    <t>Terepgyakorlat (3) (állattan, növénytan)</t>
  </si>
  <si>
    <t>Környezetfizika előadás</t>
  </si>
  <si>
    <t>Bevezetés a fizikába 1. gyakorlat</t>
  </si>
  <si>
    <t>Bevezetés a fizikába 1. előadás</t>
  </si>
  <si>
    <t>Bevezetés a fizikába 2. előadás</t>
  </si>
  <si>
    <t>Bevezetés a fizikába 2. gyakorlat</t>
  </si>
  <si>
    <t>Szerves és biokémia labor</t>
  </si>
  <si>
    <t>Környezetminősítés labor</t>
  </si>
  <si>
    <t>Környezettechnológia labor</t>
  </si>
  <si>
    <t>2+0+1</t>
  </si>
  <si>
    <t>Geokémia (csak kollokvium)</t>
  </si>
  <si>
    <t>Analitikai kémia előadás</t>
  </si>
  <si>
    <t>Analitikai kémia labor</t>
  </si>
  <si>
    <t>Bevezetés a kémiába</t>
  </si>
  <si>
    <t>Bevezetés a környezettudományba</t>
  </si>
  <si>
    <t>Környezetgazdaságtan</t>
  </si>
  <si>
    <t>Környezetföldtan</t>
  </si>
  <si>
    <t>kód</t>
  </si>
  <si>
    <t>tétel</t>
  </si>
  <si>
    <t>előfel-</t>
  </si>
  <si>
    <t>gaan1051</t>
  </si>
  <si>
    <t>-</t>
  </si>
  <si>
    <t>baan1012</t>
  </si>
  <si>
    <t>baan6053</t>
  </si>
  <si>
    <t>Ökológiai gyakorlatok K</t>
  </si>
  <si>
    <t>Környezettechnológia</t>
  </si>
  <si>
    <t>Környezetminősítés</t>
  </si>
  <si>
    <t>2.1. Környezettudományi alapismeretek modul</t>
  </si>
  <si>
    <t>2.1.1.A természet szervetlen és szerves anyagai és ezek folyamatai az egyes földövekben</t>
  </si>
  <si>
    <t>2. SZAKMAI TÖRZSANYAG</t>
  </si>
  <si>
    <t>1. TERMÉSZETTUDOMÁNYI ÉS INFORMATIKAI ALAPISMERETEK</t>
  </si>
  <si>
    <t>2.1.2. Az élő anyag és folyamatai, kölcsönhatásai</t>
  </si>
  <si>
    <t xml:space="preserve">2.2. környezet- és természetvédelmi alapismeretek modul </t>
  </si>
  <si>
    <t>2.3. környezettudományi monitorozási alapismeretek modul</t>
  </si>
  <si>
    <t>2.4. egyéb természettudományi szakismeretek modul</t>
  </si>
  <si>
    <t>Alkalmazott geofizika</t>
  </si>
  <si>
    <t>Összes kredit</t>
  </si>
  <si>
    <t>Ebből gyakorlati</t>
  </si>
  <si>
    <t>Előírt kredit: 20-35</t>
  </si>
  <si>
    <t>Előírt kredit: 60-85</t>
  </si>
  <si>
    <t>3. DIFFERENCIÁLT SZAKMAI ISMERETEK</t>
  </si>
  <si>
    <t>geofizikai</t>
  </si>
  <si>
    <t>meteorológiai</t>
  </si>
  <si>
    <t>geológiai</t>
  </si>
  <si>
    <t>Előírt kredit: 50-75</t>
  </si>
  <si>
    <t>5. SZABADON VÁLASZTHATÓ TÁRGYAK</t>
  </si>
  <si>
    <t>6. SZAKDOLGOZAT</t>
  </si>
  <si>
    <t>Előírt kredit: 10</t>
  </si>
  <si>
    <t>Előírt kredit: 0</t>
  </si>
  <si>
    <t>Előírt kredit: min. 9</t>
  </si>
  <si>
    <t>EU ismeretek</t>
  </si>
  <si>
    <t>Minőségbiztosítási alapismeretek</t>
  </si>
  <si>
    <t>3a.1. Kötelező tárgyak</t>
  </si>
  <si>
    <t>a szakirányok ezt kiváltják</t>
  </si>
  <si>
    <t>1.2. Egyéb alapozó tárgyak</t>
  </si>
  <si>
    <t>Összes kredit (min.)</t>
  </si>
  <si>
    <t>kredit</t>
  </si>
  <si>
    <t>szakmai</t>
  </si>
  <si>
    <t xml:space="preserve"> kreditszám</t>
  </si>
  <si>
    <t>PPK</t>
  </si>
  <si>
    <t>a tanári irányultság esetén ebből 5 kredit a PPK által javasolt tárgykörből</t>
  </si>
  <si>
    <t>környezetkutató</t>
  </si>
  <si>
    <t>szakirányok</t>
  </si>
  <si>
    <t>7. FÜGGELÉK</t>
  </si>
  <si>
    <t>Felvehető a többi szakirány kötelező tárgyai és az ajánlott tárgyak (ld. 7. FÜGGELÉK) listájából</t>
  </si>
  <si>
    <t>3a.2. Kötelezően választható tárgyak</t>
  </si>
  <si>
    <t>4. TUDOMÁNYÁGI SPECIÁLISAN ELŐÍRT ÁLTALÁNOS ISMERETEK</t>
  </si>
  <si>
    <t>Ebből gyak. (min.):</t>
  </si>
  <si>
    <t xml:space="preserve">      (max.):</t>
  </si>
  <si>
    <t>Ebből gyakorlati:</t>
  </si>
  <si>
    <t>min.:</t>
  </si>
  <si>
    <t>Ajánlott kapcsolódó kollégiumok (kötelezően választható tárgyak)</t>
  </si>
  <si>
    <t>lásd: 3a táblázatrész</t>
  </si>
  <si>
    <t>lásd: 3b-g táblázatrészek</t>
  </si>
  <si>
    <t>lásd: 3h táblázatrész</t>
  </si>
  <si>
    <t>lásd: 3i táblázatrész</t>
  </si>
  <si>
    <t>lásd: 3j táblázatrész</t>
  </si>
  <si>
    <t>Meteorológia (csak vizsga)</t>
  </si>
  <si>
    <t>4+0+0</t>
  </si>
  <si>
    <t>0+1+0</t>
  </si>
  <si>
    <r>
      <t xml:space="preserve">3a. DIFFERENCIÁLT SZAKMAI ISMERETEK: </t>
    </r>
    <r>
      <rPr>
        <b/>
        <sz val="10"/>
        <color indexed="10"/>
        <rFont val="Arial"/>
        <family val="2"/>
      </rPr>
      <t>KÖRNYEZETKUTATÓ SZAKIRÁNY</t>
    </r>
  </si>
  <si>
    <r>
      <t xml:space="preserve">3i. DIFFERENCIÁLT SZAKMAI ISMERETEK: </t>
    </r>
    <r>
      <rPr>
        <b/>
        <sz val="10"/>
        <color indexed="10"/>
        <rFont val="Arial"/>
        <family val="2"/>
      </rPr>
      <t>GEOLÓGIAI SZAKIRÁNY</t>
    </r>
  </si>
  <si>
    <t>3i.1. Kötelező tárgyak</t>
  </si>
  <si>
    <t>3i.2. Kötelezően választható tárgyak</t>
  </si>
  <si>
    <t>Ásványtan gyakorlat</t>
  </si>
  <si>
    <t>Kőzettan gyakorlat</t>
  </si>
  <si>
    <t>20 (11)</t>
  </si>
  <si>
    <t>Ebből gyakorlati (min.)</t>
  </si>
  <si>
    <t>Mérések tervezése és kiértékelése előadás</t>
  </si>
  <si>
    <t>Környezettudományi számítások (csak 1 gyak.jegy)</t>
  </si>
  <si>
    <t>Mérések tervezése és kiértékelése gyakorlat</t>
  </si>
  <si>
    <t>Általános és történeti földtan gyakorlat</t>
  </si>
  <si>
    <t>tanári felkészítő (biológia/fizika/kémia/földrajz/természetismeret/technika)</t>
  </si>
  <si>
    <t>1.0. Kötelező felzárkóztató. Kritériumvizsgával kiválthatók.</t>
  </si>
  <si>
    <t>F1</t>
  </si>
  <si>
    <t>F2</t>
  </si>
  <si>
    <t>F3</t>
  </si>
  <si>
    <t>Matematika felzárkóztató</t>
  </si>
  <si>
    <t>Fizika felzárkóztató</t>
  </si>
  <si>
    <t>Kémia felzárkóztató</t>
  </si>
  <si>
    <t>Bevezetés a matematikába 1 előadás (alapszint)</t>
  </si>
  <si>
    <t>Bevezetés a matematikába 1 gyakorlat (alapszint)</t>
  </si>
  <si>
    <t>Bevezetés a matematikába 1 előadás (emelt szint)</t>
  </si>
  <si>
    <t>Bevezetés a matematikába 1 gyakorlat (emelt szint)</t>
  </si>
  <si>
    <t>Növénytani alapismeretek</t>
  </si>
  <si>
    <t>Állattani alapismeretek</t>
  </si>
  <si>
    <t>Bevezetés a matematikába 2 előadás (alapszint)</t>
  </si>
  <si>
    <t>Bevezetés a matematikába 2 gyakorlat (alapszint)</t>
  </si>
  <si>
    <t>Bevezetés a matematikába 2 gyakorlat (emelt szint)</t>
  </si>
  <si>
    <t>Bevezetés a matematikába 2 előadás (emelt szint)</t>
  </si>
  <si>
    <t>(max)</t>
  </si>
  <si>
    <t>KVA1</t>
  </si>
  <si>
    <t>KVA2</t>
  </si>
  <si>
    <t>KVA3</t>
  </si>
  <si>
    <t>KVA4</t>
  </si>
  <si>
    <t>KVA5</t>
  </si>
  <si>
    <t>KVA6</t>
  </si>
  <si>
    <t>KVA7</t>
  </si>
  <si>
    <t>fa1n1003</t>
  </si>
  <si>
    <t>ma1n1011</t>
  </si>
  <si>
    <t>ma1n2011</t>
  </si>
  <si>
    <t>A1</t>
  </si>
  <si>
    <t>A2</t>
  </si>
  <si>
    <t>A3</t>
  </si>
  <si>
    <t>A4</t>
  </si>
  <si>
    <t>A5</t>
  </si>
  <si>
    <t>A6</t>
  </si>
  <si>
    <t>Ae1</t>
  </si>
  <si>
    <t>Ae2</t>
  </si>
  <si>
    <t>Ae5</t>
  </si>
  <si>
    <t>Ae6</t>
  </si>
  <si>
    <t>A7</t>
  </si>
  <si>
    <t>A8</t>
  </si>
  <si>
    <t>A9</t>
  </si>
  <si>
    <t>F1, A2</t>
  </si>
  <si>
    <r>
      <t xml:space="preserve">F1, A1/Ae1, </t>
    </r>
    <r>
      <rPr>
        <b/>
        <i/>
        <sz val="10"/>
        <rFont val="Arial"/>
        <family val="2"/>
      </rPr>
      <t>Ae6</t>
    </r>
  </si>
  <si>
    <r>
      <t xml:space="preserve">F1, A1/Ae1, </t>
    </r>
    <r>
      <rPr>
        <b/>
        <i/>
        <sz val="10"/>
        <rFont val="Arial"/>
        <family val="2"/>
      </rPr>
      <t>A6</t>
    </r>
  </si>
  <si>
    <t>KREDITSZÁM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</si>
  <si>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</si>
  <si>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</si>
  <si>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</si>
  <si>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</si>
  <si>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</si>
  <si>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</si>
  <si>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</si>
  <si>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</si>
  <si>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</si>
  <si>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</si>
  <si>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</si>
  <si>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</si>
  <si>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</si>
  <si>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Fizikai-kémia laboratóriumi előkészítő</t>
  </si>
  <si>
    <t>Szerves kémia előadás</t>
  </si>
  <si>
    <t>Biokémia előadás</t>
  </si>
  <si>
    <t>la1n1051</t>
  </si>
  <si>
    <t>ia1n3005</t>
  </si>
  <si>
    <t>fa1n2003</t>
  </si>
  <si>
    <t>ka1n1006</t>
  </si>
  <si>
    <t>ba1n1052</t>
  </si>
  <si>
    <t>ba1n1051</t>
  </si>
  <si>
    <t>ma1n1021</t>
  </si>
  <si>
    <t>ma1n2021</t>
  </si>
  <si>
    <t>ga1n1051</t>
  </si>
  <si>
    <t>ga1n1052</t>
  </si>
  <si>
    <t>ma1n1012</t>
  </si>
  <si>
    <t>ma1n1022</t>
  </si>
  <si>
    <t>ma1n2022</t>
  </si>
  <si>
    <t>fa1n1004</t>
  </si>
  <si>
    <t>ma1n1052</t>
  </si>
  <si>
    <t>A5/Ae5, KVA3</t>
  </si>
  <si>
    <t>ga1n4077</t>
  </si>
  <si>
    <t>ga1n6051</t>
  </si>
  <si>
    <t>ga1n4051</t>
  </si>
  <si>
    <t>ga1n4079</t>
  </si>
  <si>
    <t>ga1n1054</t>
  </si>
  <si>
    <t>ga1n4078</t>
  </si>
  <si>
    <t>ga1n1053</t>
  </si>
  <si>
    <t>ga1n6052</t>
  </si>
  <si>
    <t>ga1n1053,ga1n1054</t>
  </si>
  <si>
    <t>ma1n2052</t>
  </si>
  <si>
    <t>gg1n1G04</t>
  </si>
  <si>
    <t>Őslénytan ea.</t>
  </si>
  <si>
    <t>gg1n2G04</t>
  </si>
  <si>
    <t>Őslénytan gyak.</t>
  </si>
  <si>
    <t>gg1n1G01</t>
  </si>
  <si>
    <t>Ásványtan  2 ea.</t>
  </si>
  <si>
    <t>gg1n2G01</t>
  </si>
  <si>
    <t>Ásványtan  2 gy.</t>
  </si>
  <si>
    <t>gg1n1G15</t>
  </si>
  <si>
    <t>Ásványtan  3 ea.</t>
  </si>
  <si>
    <t>ga1n4059</t>
  </si>
  <si>
    <t>Ásványtan  3 gy.</t>
  </si>
  <si>
    <t>gg1n1G02</t>
  </si>
  <si>
    <t>Kőzettan 2 előadás</t>
  </si>
  <si>
    <t>gg1n2G02</t>
  </si>
  <si>
    <t>Kőzettan 2 gyakorlat</t>
  </si>
  <si>
    <t>Elemző földtan ea.</t>
  </si>
  <si>
    <t>Földtörténet ea.</t>
  </si>
  <si>
    <t>ga1n1061</t>
  </si>
  <si>
    <t>ga1n1022</t>
  </si>
  <si>
    <t>gg1n1G09</t>
  </si>
  <si>
    <t>Teleptan ea.</t>
  </si>
  <si>
    <t>gg1n2G09</t>
  </si>
  <si>
    <t>Teleptan gy.</t>
  </si>
  <si>
    <t>gg1n1G07</t>
  </si>
  <si>
    <t>Magyarország földtana</t>
  </si>
  <si>
    <t>ma1n1051</t>
  </si>
  <si>
    <t>Elméleti fizikai módszerek a környezettudományban gyakorlat</t>
  </si>
  <si>
    <t>Elméleti fizikai módszerek a környezettudományban előadás</t>
  </si>
  <si>
    <t>Gazdasági és menedzsment ismeretek</t>
  </si>
  <si>
    <t>ma1n2012</t>
  </si>
  <si>
    <t>aa1n1013</t>
  </si>
  <si>
    <t>oa1n1051</t>
  </si>
  <si>
    <t>ea1n1051</t>
  </si>
  <si>
    <t>ka1n1008</t>
  </si>
  <si>
    <t>ka1n4013</t>
  </si>
  <si>
    <t>aa1n1036</t>
  </si>
  <si>
    <t>aa1n4037</t>
  </si>
  <si>
    <t>ka1n1069</t>
  </si>
  <si>
    <t>ka1n1079</t>
  </si>
  <si>
    <t>ka1n4020</t>
  </si>
  <si>
    <r>
      <t xml:space="preserve">ka1n1069, </t>
    </r>
    <r>
      <rPr>
        <i/>
        <sz val="10"/>
        <rFont val="Arial"/>
        <family val="2"/>
      </rPr>
      <t>ka1n1079</t>
    </r>
  </si>
  <si>
    <t>ka1n4023</t>
  </si>
  <si>
    <t>ba1n1010</t>
  </si>
  <si>
    <t>ba1n1011</t>
  </si>
  <si>
    <t>ba1n1027</t>
  </si>
  <si>
    <t>ba1n1030</t>
  </si>
  <si>
    <t>aa1n1061</t>
  </si>
  <si>
    <t>aa1n1062</t>
  </si>
  <si>
    <t>aa1n1064</t>
  </si>
  <si>
    <t>ka1n1030</t>
  </si>
  <si>
    <t>ka1n1038</t>
  </si>
  <si>
    <t>ka1n4039</t>
  </si>
  <si>
    <t>aa1n1042</t>
  </si>
  <si>
    <t>ba1n1031</t>
  </si>
  <si>
    <t>aa1n1071</t>
  </si>
  <si>
    <t>aa1n1081</t>
  </si>
  <si>
    <t>ta1n3023</t>
  </si>
  <si>
    <t>aa1n1040</t>
  </si>
  <si>
    <t>aa1n4041</t>
  </si>
  <si>
    <t>la1n1077</t>
  </si>
  <si>
    <t>aa1n4038</t>
  </si>
  <si>
    <t>aa1n3051</t>
  </si>
  <si>
    <t>oa1n1052</t>
  </si>
  <si>
    <t>ea1n1052</t>
  </si>
  <si>
    <t>ma1n2051</t>
  </si>
  <si>
    <t>aa1n4063</t>
  </si>
  <si>
    <t>aa1n1061,aa1n1062</t>
  </si>
  <si>
    <t>la1n4061</t>
  </si>
  <si>
    <t>aa1n6071</t>
  </si>
  <si>
    <r>
      <t xml:space="preserve">ga1n1051, </t>
    </r>
    <r>
      <rPr>
        <i/>
        <sz val="10"/>
        <rFont val="Arial"/>
        <family val="2"/>
      </rPr>
      <t>ga1n6051</t>
    </r>
  </si>
  <si>
    <t>gg1n1G02, gg1n1G05</t>
  </si>
  <si>
    <t>gg1n1G02, gg1n1G05, gg1n1G06</t>
  </si>
  <si>
    <t>III/1 Táblázat AZ ELTE TTK KÖRNYEZETTAN BSC SZAK (1. CIKLUS) TANRENDI MINTAHÁLÓJA 2008 szeptemberétől</t>
  </si>
  <si>
    <t>gaan1053, gaan1054</t>
  </si>
  <si>
    <t>B1</t>
  </si>
  <si>
    <t>B2</t>
  </si>
  <si>
    <t>B3</t>
  </si>
  <si>
    <t>B4</t>
  </si>
  <si>
    <t>B5</t>
  </si>
  <si>
    <t>B6</t>
  </si>
  <si>
    <t>M1</t>
  </si>
  <si>
    <t>M2</t>
  </si>
  <si>
    <t>M3</t>
  </si>
  <si>
    <t>M4</t>
  </si>
  <si>
    <t>M5</t>
  </si>
  <si>
    <t>V1</t>
  </si>
  <si>
    <t>V2</t>
  </si>
  <si>
    <t>V3</t>
  </si>
  <si>
    <t>V4</t>
  </si>
  <si>
    <t>V5</t>
  </si>
  <si>
    <t>V6</t>
  </si>
  <si>
    <t>V7</t>
  </si>
  <si>
    <t>V8</t>
  </si>
  <si>
    <t>KK1</t>
  </si>
  <si>
    <t>KK2</t>
  </si>
  <si>
    <t>KK3</t>
  </si>
  <si>
    <t>KK4</t>
  </si>
  <si>
    <t>KK5</t>
  </si>
  <si>
    <t>KK6</t>
  </si>
  <si>
    <t>KK7</t>
  </si>
  <si>
    <t>KK8</t>
  </si>
  <si>
    <t>KK9</t>
  </si>
  <si>
    <t>KK10</t>
  </si>
  <si>
    <t>KK11</t>
  </si>
  <si>
    <t>KK12</t>
  </si>
  <si>
    <t>KK13</t>
  </si>
  <si>
    <t>KK14</t>
  </si>
  <si>
    <t>KK15</t>
  </si>
  <si>
    <t>KG1</t>
  </si>
  <si>
    <t>KG2</t>
  </si>
  <si>
    <t>KG3</t>
  </si>
  <si>
    <t>KG4</t>
  </si>
  <si>
    <t>KG5</t>
  </si>
  <si>
    <t>KG6</t>
  </si>
  <si>
    <t>KG7</t>
  </si>
  <si>
    <t>KG8</t>
  </si>
  <si>
    <t>KG9</t>
  </si>
  <si>
    <t>KG10</t>
  </si>
  <si>
    <t>KG11</t>
  </si>
  <si>
    <t>KG12</t>
  </si>
  <si>
    <t>KG13</t>
  </si>
  <si>
    <t>KG14</t>
  </si>
  <si>
    <t>KG15</t>
  </si>
  <si>
    <t>KG16</t>
  </si>
  <si>
    <t>KG17</t>
  </si>
  <si>
    <t>KG18</t>
  </si>
  <si>
    <t>KG19</t>
  </si>
  <si>
    <t>KG20</t>
  </si>
  <si>
    <t>KG21</t>
  </si>
  <si>
    <t>KG22</t>
  </si>
  <si>
    <r>
      <t xml:space="preserve">F2, </t>
    </r>
    <r>
      <rPr>
        <b/>
        <i/>
        <sz val="10"/>
        <rFont val="Arial"/>
        <family val="2"/>
      </rPr>
      <t>KVA4</t>
    </r>
  </si>
  <si>
    <t>1+2+0</t>
  </si>
  <si>
    <t>ma1n2k01</t>
  </si>
  <si>
    <t>fa1n2k01</t>
  </si>
  <si>
    <t>ka1n2k01</t>
  </si>
  <si>
    <t>Bevezetés a természeti földrajzba (geomorfológia)</t>
  </si>
  <si>
    <t>F1, A1</t>
  </si>
  <si>
    <r>
      <t xml:space="preserve">F1, </t>
    </r>
    <r>
      <rPr>
        <b/>
        <i/>
        <sz val="10"/>
        <rFont val="Arial"/>
        <family val="2"/>
      </rPr>
      <t>Ae2</t>
    </r>
  </si>
  <si>
    <t>F1, Ae1</t>
  </si>
  <si>
    <r>
      <t>F1, A2/Ae2,</t>
    </r>
    <r>
      <rPr>
        <b/>
        <i/>
        <sz val="10"/>
        <rFont val="Arial"/>
        <family val="2"/>
      </rPr>
      <t xml:space="preserve"> A5</t>
    </r>
  </si>
  <si>
    <r>
      <t xml:space="preserve">F1, A2/Ae2, </t>
    </r>
    <r>
      <rPr>
        <b/>
        <i/>
        <sz val="10"/>
        <rFont val="Arial"/>
        <family val="2"/>
      </rPr>
      <t>Ae5</t>
    </r>
  </si>
  <si>
    <r>
      <t xml:space="preserve">KVA3, </t>
    </r>
    <r>
      <rPr>
        <b/>
        <i/>
        <sz val="10"/>
        <rFont val="Arial"/>
        <family val="2"/>
      </rPr>
      <t>A8</t>
    </r>
  </si>
  <si>
    <r>
      <t>KVA 4,</t>
    </r>
    <r>
      <rPr>
        <b/>
        <i/>
        <sz val="10"/>
        <rFont val="Arial"/>
        <family val="2"/>
      </rPr>
      <t xml:space="preserve"> A7</t>
    </r>
  </si>
  <si>
    <t>ga1n1052, ga1n1051</t>
  </si>
  <si>
    <t>ga1n1051, ga1n1052</t>
  </si>
  <si>
    <t>Környezetfizika laboratórium</t>
  </si>
  <si>
    <t>B7</t>
  </si>
  <si>
    <t>Mikrobiológia</t>
  </si>
  <si>
    <t>Mikrobiológia gyakorlat</t>
  </si>
  <si>
    <r>
      <t xml:space="preserve">ba1n1011, </t>
    </r>
    <r>
      <rPr>
        <i/>
        <sz val="10"/>
        <rFont val="Arial"/>
        <family val="2"/>
      </rPr>
      <t>ba1n4030</t>
    </r>
  </si>
  <si>
    <r>
      <t xml:space="preserve">ba1n1011, </t>
    </r>
    <r>
      <rPr>
        <i/>
        <sz val="10"/>
        <rFont val="Arial"/>
        <family val="2"/>
      </rPr>
      <t>ba1n1030</t>
    </r>
  </si>
  <si>
    <t>0+0+1</t>
  </si>
  <si>
    <t>ba1n4030</t>
  </si>
  <si>
    <t>ba1n1051, ba1n1052, ka1n1006</t>
  </si>
  <si>
    <t>aa1n1064, ba1n1027</t>
  </si>
  <si>
    <t>M6</t>
  </si>
  <si>
    <t>M7</t>
  </si>
  <si>
    <t>ta1n1023</t>
  </si>
  <si>
    <t>1+0+0</t>
  </si>
  <si>
    <t>Térképismeret és geoinformációs rendszerek előadás</t>
  </si>
  <si>
    <t>Térképismeret és geoinformációs rendszerek gyakorlat</t>
  </si>
  <si>
    <r>
      <t xml:space="preserve">ia1n3005, </t>
    </r>
    <r>
      <rPr>
        <i/>
        <sz val="10"/>
        <rFont val="Arial"/>
        <family val="2"/>
      </rPr>
      <t>ta1n3023</t>
    </r>
  </si>
  <si>
    <t>ia1n3005, ta1n1023</t>
  </si>
  <si>
    <t>la1n4077</t>
  </si>
  <si>
    <r>
      <t>ka1n1079, ga1n1051,</t>
    </r>
    <r>
      <rPr>
        <i/>
        <sz val="10"/>
        <rFont val="Arial"/>
        <family val="2"/>
      </rPr>
      <t xml:space="preserve"> la1n4077</t>
    </r>
  </si>
  <si>
    <r>
      <t>ka1n1079, ga1n1051,</t>
    </r>
    <r>
      <rPr>
        <i/>
        <sz val="10"/>
        <rFont val="Arial"/>
        <family val="2"/>
      </rPr>
      <t xml:space="preserve"> la1n1077</t>
    </r>
  </si>
  <si>
    <t>Talajtan előadás</t>
  </si>
  <si>
    <t>Talajtan gyakorlat</t>
  </si>
  <si>
    <t>kredit megszerzendő, a többi félév eleji kritériumteszttel kiváltható</t>
  </si>
  <si>
    <t xml:space="preserve">1.1. Kötelezően választható alapozó tárgyak. Minimum </t>
  </si>
  <si>
    <t>fa1n2004</t>
  </si>
  <si>
    <t>8/7</t>
  </si>
  <si>
    <r>
      <t xml:space="preserve">gg1n1G01, </t>
    </r>
    <r>
      <rPr>
        <i/>
        <sz val="10"/>
        <rFont val="Arial"/>
        <family val="2"/>
      </rPr>
      <t>ga1n6052</t>
    </r>
  </si>
  <si>
    <t>ma1n2012 vagy maan2002</t>
  </si>
  <si>
    <t>ga1n1055</t>
  </si>
  <si>
    <t>ga1n1056</t>
  </si>
  <si>
    <r>
      <t xml:space="preserve">ga1n6052, </t>
    </r>
    <r>
      <rPr>
        <i/>
        <sz val="10"/>
        <rFont val="Arial"/>
        <family val="2"/>
      </rPr>
      <t>ga1n4079</t>
    </r>
  </si>
  <si>
    <t>gg1n1G16</t>
  </si>
  <si>
    <r>
      <t xml:space="preserve">ba1n1052, </t>
    </r>
    <r>
      <rPr>
        <i/>
        <sz val="10"/>
        <rFont val="Arial"/>
        <family val="2"/>
      </rPr>
      <t>ba1n1027</t>
    </r>
  </si>
  <si>
    <r>
      <t xml:space="preserve">ba1n1051, </t>
    </r>
    <r>
      <rPr>
        <i/>
        <sz val="10"/>
        <rFont val="Arial"/>
        <family val="2"/>
      </rPr>
      <t>la1n1077,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ba1n1027</t>
    </r>
  </si>
  <si>
    <t xml:space="preserve"> </t>
  </si>
  <si>
    <t>aa1n1022</t>
  </si>
  <si>
    <t>Bevezetés a hidrogeológiába</t>
  </si>
  <si>
    <t>E14</t>
  </si>
  <si>
    <t>aa1n1023</t>
  </si>
  <si>
    <r>
      <t>ba1n1051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ba1n1052</t>
    </r>
  </si>
  <si>
    <t>Hidrobiológiai alapok</t>
  </si>
  <si>
    <t>aa1n1022, gg1n1G09</t>
  </si>
  <si>
    <r>
      <t xml:space="preserve">ba1n1051, </t>
    </r>
    <r>
      <rPr>
        <i/>
        <sz val="10"/>
        <rFont val="Arial"/>
        <family val="2"/>
      </rPr>
      <t xml:space="preserve">ba1n1052, </t>
    </r>
    <r>
      <rPr>
        <sz val="10"/>
        <rFont val="Arial"/>
        <family val="2"/>
      </rPr>
      <t>ka1n1008</t>
    </r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</si>
</sst>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4"/>
      <name val="Arial"/>
      <family val="2"/>
    </font>
    <font>
      <b/>
      <sz val="10"/>
      <color indexed="57"/>
      <name val="Arial"/>
      <family val="2"/>
    </font>
    <font>
      <b/>
      <sz val="12"/>
      <color indexed="57"/>
      <name val="Times New Roman"/>
      <family val="1"/>
    </font>
    <font>
      <b/>
      <i/>
      <sz val="10"/>
      <color indexed="57"/>
      <name val="Arial"/>
      <family val="2"/>
    </font>
    <font>
      <b/>
      <i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sz val="10"/>
      <color indexed="5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1" fontId="6" fillId="0" borderId="0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4" xfId="0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14" xfId="0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1" fontId="4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10" xfId="0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0" fillId="0" borderId="10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0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1" fontId="12" fillId="0" borderId="28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5"/>
  <sheetViews>
    <sheetView tabSelected="1" zoomScalePageLayoutView="0" workbookViewId="0" topLeftCell="A79">
      <selection activeCell="T89" sqref="T89"/>
    </sheetView>
  </sheetViews>
  <sheetFormatPr defaultColWidth="9.140625" defaultRowHeight="12.75"/>
  <cols>
    <col min="1" max="1" width="11.140625" style="0" customWidth="1"/>
    <col min="2" max="2" width="6.57421875" style="4" customWidth="1"/>
    <col min="3" max="4" width="10.140625" style="4" bestFit="1" customWidth="1"/>
    <col min="5" max="5" width="25.140625" style="34" customWidth="1"/>
    <col min="6" max="6" width="7.7109375" style="0" customWidth="1"/>
    <col min="7" max="8" width="7.00390625" style="0" bestFit="1" customWidth="1"/>
    <col min="9" max="10" width="6.421875" style="0" bestFit="1" customWidth="1"/>
    <col min="11" max="11" width="7.140625" style="0" bestFit="1" customWidth="1"/>
    <col min="12" max="12" width="4.8515625" style="0" bestFit="1" customWidth="1"/>
    <col min="13" max="13" width="3.7109375" style="0" bestFit="1" customWidth="1"/>
    <col min="14" max="14" width="4.8515625" style="0" bestFit="1" customWidth="1"/>
    <col min="15" max="15" width="5.8515625" style="0" bestFit="1" customWidth="1"/>
    <col min="16" max="16" width="7.8515625" style="0" bestFit="1" customWidth="1"/>
    <col min="17" max="17" width="5.7109375" style="0" customWidth="1"/>
  </cols>
  <sheetData>
    <row r="1" spans="1:16" ht="16.5" thickBot="1">
      <c r="A1" s="174" t="s">
        <v>292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6"/>
    </row>
    <row r="2" spans="1:16" ht="12.75">
      <c r="A2" s="61" t="s">
        <v>69</v>
      </c>
      <c r="B2" s="32"/>
      <c r="C2" s="32"/>
      <c r="D2" s="32"/>
      <c r="E2" s="64"/>
      <c r="F2" s="24" t="s">
        <v>77</v>
      </c>
      <c r="H2" s="65" t="s">
        <v>94</v>
      </c>
      <c r="I2" s="24"/>
      <c r="K2" s="24">
        <v>24</v>
      </c>
      <c r="L2" s="65" t="s">
        <v>106</v>
      </c>
      <c r="N2" s="24"/>
      <c r="O2" s="24"/>
      <c r="P2" s="66">
        <f>P26+P36+P32</f>
        <v>6</v>
      </c>
    </row>
    <row r="3" spans="1:16" s="40" customFormat="1" ht="12.75">
      <c r="A3" s="61"/>
      <c r="B3" s="69"/>
      <c r="C3" s="69"/>
      <c r="D3" s="69"/>
      <c r="E3" s="70"/>
      <c r="F3" s="39"/>
      <c r="G3" s="39"/>
      <c r="H3" s="39"/>
      <c r="I3" s="39"/>
      <c r="J3" s="39" t="s">
        <v>149</v>
      </c>
      <c r="K3" s="39">
        <f>P38+P22</f>
        <v>34</v>
      </c>
      <c r="L3" s="71"/>
      <c r="M3" s="71"/>
      <c r="N3" s="73" t="s">
        <v>107</v>
      </c>
      <c r="O3" s="71"/>
      <c r="P3" s="21">
        <f>P2+P16+P19</f>
        <v>11</v>
      </c>
    </row>
    <row r="4" spans="1:16" s="40" customFormat="1" ht="13.5" thickBot="1">
      <c r="A4" s="61" t="s">
        <v>132</v>
      </c>
      <c r="B4" s="69"/>
      <c r="C4" s="69"/>
      <c r="D4" s="69"/>
      <c r="E4" s="70"/>
      <c r="F4" s="39"/>
      <c r="G4" s="39"/>
      <c r="H4" s="39"/>
      <c r="I4" s="39"/>
      <c r="J4" s="39"/>
      <c r="K4" s="39"/>
      <c r="L4" s="71"/>
      <c r="M4" s="71"/>
      <c r="N4" s="71"/>
      <c r="O4" s="71"/>
      <c r="P4" s="71"/>
    </row>
    <row r="5" spans="1:16" s="40" customFormat="1" ht="12.75" customHeight="1">
      <c r="A5" s="168" t="s">
        <v>34</v>
      </c>
      <c r="B5" s="170" t="s">
        <v>35</v>
      </c>
      <c r="C5" s="102" t="s">
        <v>56</v>
      </c>
      <c r="D5" s="102" t="s">
        <v>58</v>
      </c>
      <c r="E5" s="172" t="s">
        <v>0</v>
      </c>
      <c r="F5" s="164" t="s">
        <v>31</v>
      </c>
      <c r="G5" s="165"/>
      <c r="H5" s="165"/>
      <c r="I5" s="165"/>
      <c r="J5" s="165"/>
      <c r="K5" s="165"/>
      <c r="L5" s="164" t="s">
        <v>32</v>
      </c>
      <c r="M5" s="165"/>
      <c r="N5" s="165"/>
      <c r="O5" s="165"/>
      <c r="P5" s="166" t="s">
        <v>33</v>
      </c>
    </row>
    <row r="6" spans="1:16" s="40" customFormat="1" ht="13.5" thickBot="1">
      <c r="A6" s="169"/>
      <c r="B6" s="171"/>
      <c r="C6" s="103"/>
      <c r="D6" s="103" t="s">
        <v>57</v>
      </c>
      <c r="E6" s="173"/>
      <c r="F6" s="104">
        <v>1</v>
      </c>
      <c r="G6" s="104">
        <v>2</v>
      </c>
      <c r="H6" s="104">
        <v>3</v>
      </c>
      <c r="I6" s="104">
        <v>4</v>
      </c>
      <c r="J6" s="104">
        <v>5</v>
      </c>
      <c r="K6" s="104">
        <v>6</v>
      </c>
      <c r="L6" s="104" t="s">
        <v>1</v>
      </c>
      <c r="M6" s="104" t="s">
        <v>2</v>
      </c>
      <c r="N6" s="104" t="s">
        <v>3</v>
      </c>
      <c r="O6" s="105" t="s">
        <v>12</v>
      </c>
      <c r="P6" s="167"/>
    </row>
    <row r="7" spans="1:16" s="40" customFormat="1" ht="12.75">
      <c r="A7" s="12"/>
      <c r="B7" s="11" t="s">
        <v>133</v>
      </c>
      <c r="C7" s="11" t="s">
        <v>352</v>
      </c>
      <c r="D7" s="11" t="s">
        <v>60</v>
      </c>
      <c r="E7" s="33" t="s">
        <v>136</v>
      </c>
      <c r="F7" s="13" t="s">
        <v>28</v>
      </c>
      <c r="G7" s="13"/>
      <c r="H7" s="13"/>
      <c r="I7" s="13"/>
      <c r="J7" s="13"/>
      <c r="K7" s="13"/>
      <c r="L7" s="13">
        <v>0</v>
      </c>
      <c r="M7" s="25">
        <v>2</v>
      </c>
      <c r="N7" s="13">
        <v>0</v>
      </c>
      <c r="O7" s="27">
        <f>L7+M7+N7</f>
        <v>2</v>
      </c>
      <c r="P7" s="27">
        <v>0</v>
      </c>
    </row>
    <row r="8" spans="1:16" s="40" customFormat="1" ht="12.75">
      <c r="A8" s="12"/>
      <c r="B8" s="11" t="s">
        <v>134</v>
      </c>
      <c r="C8" s="11" t="s">
        <v>353</v>
      </c>
      <c r="D8" s="11" t="s">
        <v>60</v>
      </c>
      <c r="E8" s="33" t="s">
        <v>137</v>
      </c>
      <c r="F8" s="13" t="s">
        <v>28</v>
      </c>
      <c r="G8" s="13"/>
      <c r="H8" s="13"/>
      <c r="I8" s="13"/>
      <c r="J8" s="13"/>
      <c r="K8" s="13"/>
      <c r="L8" s="13">
        <v>0</v>
      </c>
      <c r="M8" s="13">
        <v>2</v>
      </c>
      <c r="N8" s="13">
        <v>0</v>
      </c>
      <c r="O8" s="27">
        <f>L8+M8+N8</f>
        <v>2</v>
      </c>
      <c r="P8" s="27">
        <v>0</v>
      </c>
    </row>
    <row r="9" spans="1:16" s="40" customFormat="1" ht="12.75">
      <c r="A9" s="12"/>
      <c r="B9" s="11" t="s">
        <v>135</v>
      </c>
      <c r="C9" s="11" t="s">
        <v>354</v>
      </c>
      <c r="D9" s="11" t="s">
        <v>60</v>
      </c>
      <c r="E9" s="35" t="s">
        <v>138</v>
      </c>
      <c r="F9" s="13" t="s">
        <v>351</v>
      </c>
      <c r="G9" s="13"/>
      <c r="H9" s="13"/>
      <c r="I9" s="13"/>
      <c r="J9" s="13"/>
      <c r="K9" s="13"/>
      <c r="L9" s="13">
        <v>1</v>
      </c>
      <c r="M9" s="25">
        <v>2</v>
      </c>
      <c r="N9" s="13">
        <v>0</v>
      </c>
      <c r="O9" s="27">
        <f>L9+M9+N9</f>
        <v>3</v>
      </c>
      <c r="P9" s="27">
        <v>0</v>
      </c>
    </row>
    <row r="10" spans="1:16" s="40" customFormat="1" ht="12.75">
      <c r="A10" s="61"/>
      <c r="B10" s="69"/>
      <c r="C10" s="69"/>
      <c r="D10" s="69"/>
      <c r="E10" s="128" t="s">
        <v>32</v>
      </c>
      <c r="F10" s="39">
        <f>O7+O8+O9</f>
        <v>7</v>
      </c>
      <c r="G10" s="39"/>
      <c r="H10" s="39"/>
      <c r="I10" s="39"/>
      <c r="J10" s="39"/>
      <c r="K10" s="39"/>
      <c r="L10" s="71"/>
      <c r="M10" s="71"/>
      <c r="N10" s="73"/>
      <c r="O10" s="71"/>
      <c r="P10" s="21"/>
    </row>
    <row r="11" spans="1:16" s="40" customFormat="1" ht="12.75">
      <c r="A11" s="61"/>
      <c r="B11" s="69"/>
      <c r="C11" s="69"/>
      <c r="D11" s="69"/>
      <c r="E11" s="128" t="s">
        <v>176</v>
      </c>
      <c r="F11" s="39">
        <f>P7+P8+P9</f>
        <v>0</v>
      </c>
      <c r="G11" s="39"/>
      <c r="H11" s="39"/>
      <c r="I11" s="39"/>
      <c r="J11" s="39"/>
      <c r="K11" s="39"/>
      <c r="L11" s="71"/>
      <c r="M11" s="71"/>
      <c r="N11" s="73"/>
      <c r="O11" s="71"/>
      <c r="P11" s="21"/>
    </row>
    <row r="12" spans="1:16" s="40" customFormat="1" ht="13.5" thickBot="1">
      <c r="A12" s="61" t="s">
        <v>389</v>
      </c>
      <c r="B12" s="69"/>
      <c r="C12" s="69"/>
      <c r="D12" s="69"/>
      <c r="E12" s="70"/>
      <c r="F12" s="39">
        <f>K2-P38</f>
        <v>6</v>
      </c>
      <c r="G12" s="52" t="s">
        <v>388</v>
      </c>
      <c r="H12" s="39"/>
      <c r="I12" s="39"/>
      <c r="J12" s="39"/>
      <c r="K12" s="39"/>
      <c r="L12" s="71"/>
      <c r="M12" s="71"/>
      <c r="N12" s="71"/>
      <c r="O12" s="71"/>
      <c r="P12" s="71"/>
    </row>
    <row r="13" spans="1:16" s="40" customFormat="1" ht="12.75">
      <c r="A13" s="168" t="s">
        <v>34</v>
      </c>
      <c r="B13" s="170" t="s">
        <v>35</v>
      </c>
      <c r="C13" s="102" t="s">
        <v>56</v>
      </c>
      <c r="D13" s="102" t="s">
        <v>58</v>
      </c>
      <c r="E13" s="172" t="s">
        <v>0</v>
      </c>
      <c r="F13" s="164" t="s">
        <v>31</v>
      </c>
      <c r="G13" s="165"/>
      <c r="H13" s="165"/>
      <c r="I13" s="165"/>
      <c r="J13" s="165"/>
      <c r="K13" s="165"/>
      <c r="L13" s="164" t="s">
        <v>32</v>
      </c>
      <c r="M13" s="165"/>
      <c r="N13" s="165"/>
      <c r="O13" s="165"/>
      <c r="P13" s="166" t="s">
        <v>33</v>
      </c>
    </row>
    <row r="14" spans="1:16" s="40" customFormat="1" ht="13.5" thickBot="1">
      <c r="A14" s="169"/>
      <c r="B14" s="171"/>
      <c r="C14" s="103"/>
      <c r="D14" s="103" t="s">
        <v>57</v>
      </c>
      <c r="E14" s="173"/>
      <c r="F14" s="104">
        <v>1</v>
      </c>
      <c r="G14" s="104">
        <v>2</v>
      </c>
      <c r="H14" s="104">
        <v>3</v>
      </c>
      <c r="I14" s="104">
        <v>4</v>
      </c>
      <c r="J14" s="104">
        <v>5</v>
      </c>
      <c r="K14" s="104">
        <v>6</v>
      </c>
      <c r="L14" s="104" t="s">
        <v>1</v>
      </c>
      <c r="M14" s="104" t="s">
        <v>2</v>
      </c>
      <c r="N14" s="104" t="s">
        <v>3</v>
      </c>
      <c r="O14" s="105" t="s">
        <v>12</v>
      </c>
      <c r="P14" s="167"/>
    </row>
    <row r="15" spans="1:16" s="14" customFormat="1" ht="25.5">
      <c r="A15" s="12"/>
      <c r="B15" s="11" t="s">
        <v>150</v>
      </c>
      <c r="C15" s="11" t="s">
        <v>193</v>
      </c>
      <c r="D15" s="11" t="s">
        <v>60</v>
      </c>
      <c r="E15" s="35" t="s">
        <v>355</v>
      </c>
      <c r="F15" s="13" t="s">
        <v>8</v>
      </c>
      <c r="G15" s="13"/>
      <c r="H15" s="13"/>
      <c r="I15" s="13"/>
      <c r="J15" s="13"/>
      <c r="K15" s="13"/>
      <c r="L15" s="13">
        <v>2</v>
      </c>
      <c r="M15" s="13">
        <v>0</v>
      </c>
      <c r="N15" s="13">
        <v>0</v>
      </c>
      <c r="O15" s="27">
        <f>L15+M15+N15</f>
        <v>2</v>
      </c>
      <c r="P15" s="27">
        <v>2</v>
      </c>
    </row>
    <row r="16" spans="1:16" s="14" customFormat="1" ht="12.75">
      <c r="A16" s="30"/>
      <c r="B16" s="11" t="s">
        <v>151</v>
      </c>
      <c r="C16" s="11" t="s">
        <v>194</v>
      </c>
      <c r="D16" s="11" t="s">
        <v>60</v>
      </c>
      <c r="E16" s="35" t="s">
        <v>13</v>
      </c>
      <c r="F16" s="13"/>
      <c r="G16" s="13" t="s">
        <v>11</v>
      </c>
      <c r="H16" s="13"/>
      <c r="I16" s="13"/>
      <c r="J16" s="13"/>
      <c r="K16" s="13"/>
      <c r="L16" s="13">
        <v>0</v>
      </c>
      <c r="M16" s="13">
        <v>0</v>
      </c>
      <c r="N16" s="13">
        <v>3</v>
      </c>
      <c r="O16" s="27">
        <f aca="true" t="shared" si="0" ref="O16:O21">L16+M16+N16</f>
        <v>3</v>
      </c>
      <c r="P16" s="27">
        <v>3</v>
      </c>
    </row>
    <row r="17" spans="1:16" s="14" customFormat="1" ht="12.75">
      <c r="A17" s="30"/>
      <c r="B17" s="11" t="s">
        <v>155</v>
      </c>
      <c r="C17" s="11" t="s">
        <v>198</v>
      </c>
      <c r="D17" s="11" t="s">
        <v>60</v>
      </c>
      <c r="E17" s="35" t="s">
        <v>143</v>
      </c>
      <c r="F17" s="13"/>
      <c r="G17" s="13" t="s">
        <v>8</v>
      </c>
      <c r="H17" s="13"/>
      <c r="I17" s="13"/>
      <c r="J17" s="13"/>
      <c r="K17" s="13"/>
      <c r="L17" s="13">
        <v>2</v>
      </c>
      <c r="M17" s="13">
        <v>0</v>
      </c>
      <c r="N17" s="13">
        <v>0</v>
      </c>
      <c r="O17" s="27">
        <f t="shared" si="0"/>
        <v>2</v>
      </c>
      <c r="P17" s="27">
        <v>2</v>
      </c>
    </row>
    <row r="18" spans="1:16" s="14" customFormat="1" ht="25.5">
      <c r="A18" s="12"/>
      <c r="B18" s="11" t="s">
        <v>152</v>
      </c>
      <c r="C18" s="11" t="s">
        <v>157</v>
      </c>
      <c r="D18" s="126" t="s">
        <v>350</v>
      </c>
      <c r="E18" s="35" t="s">
        <v>42</v>
      </c>
      <c r="F18" s="13"/>
      <c r="G18" s="13" t="s">
        <v>8</v>
      </c>
      <c r="H18" s="13"/>
      <c r="I18" s="13"/>
      <c r="J18" s="13"/>
      <c r="K18" s="13"/>
      <c r="L18" s="13">
        <v>2</v>
      </c>
      <c r="M18" s="25">
        <v>0</v>
      </c>
      <c r="N18" s="13">
        <v>0</v>
      </c>
      <c r="O18" s="27">
        <f t="shared" si="0"/>
        <v>2</v>
      </c>
      <c r="P18" s="27">
        <v>2</v>
      </c>
    </row>
    <row r="19" spans="1:16" s="14" customFormat="1" ht="25.5">
      <c r="A19" s="74"/>
      <c r="B19" s="11" t="s">
        <v>153</v>
      </c>
      <c r="C19" s="11" t="s">
        <v>195</v>
      </c>
      <c r="D19" s="125" t="s">
        <v>152</v>
      </c>
      <c r="E19" s="35" t="s">
        <v>41</v>
      </c>
      <c r="F19" s="13"/>
      <c r="G19" s="13" t="s">
        <v>28</v>
      </c>
      <c r="H19" s="13"/>
      <c r="I19" s="13"/>
      <c r="J19" s="13"/>
      <c r="K19" s="13"/>
      <c r="L19" s="13">
        <v>0</v>
      </c>
      <c r="M19" s="13">
        <v>2</v>
      </c>
      <c r="N19" s="13">
        <v>0</v>
      </c>
      <c r="O19" s="27">
        <f t="shared" si="0"/>
        <v>2</v>
      </c>
      <c r="P19" s="27">
        <v>2</v>
      </c>
    </row>
    <row r="20" spans="1:16" s="14" customFormat="1" ht="12.75">
      <c r="A20" s="30"/>
      <c r="B20" s="11" t="s">
        <v>154</v>
      </c>
      <c r="C20" s="11" t="s">
        <v>196</v>
      </c>
      <c r="D20" s="124" t="s">
        <v>135</v>
      </c>
      <c r="E20" s="35" t="s">
        <v>52</v>
      </c>
      <c r="F20" s="13"/>
      <c r="G20" s="13" t="s">
        <v>9</v>
      </c>
      <c r="H20" s="13"/>
      <c r="I20" s="13"/>
      <c r="J20" s="13"/>
      <c r="K20" s="13"/>
      <c r="L20" s="13">
        <v>3</v>
      </c>
      <c r="M20" s="13">
        <v>0</v>
      </c>
      <c r="N20" s="13">
        <v>0</v>
      </c>
      <c r="O20" s="27">
        <f t="shared" si="0"/>
        <v>3</v>
      </c>
      <c r="P20" s="27">
        <v>3</v>
      </c>
    </row>
    <row r="21" spans="1:16" s="14" customFormat="1" ht="12.75">
      <c r="A21" s="27"/>
      <c r="B21" s="11" t="s">
        <v>156</v>
      </c>
      <c r="C21" s="11" t="s">
        <v>197</v>
      </c>
      <c r="D21" s="11" t="s">
        <v>60</v>
      </c>
      <c r="E21" s="35" t="s">
        <v>144</v>
      </c>
      <c r="F21" s="13"/>
      <c r="G21" s="13" t="s">
        <v>8</v>
      </c>
      <c r="H21" s="50"/>
      <c r="I21" s="13"/>
      <c r="J21" s="13"/>
      <c r="K21" s="13"/>
      <c r="L21" s="13">
        <v>2</v>
      </c>
      <c r="M21" s="13">
        <v>0</v>
      </c>
      <c r="N21" s="13">
        <v>0</v>
      </c>
      <c r="O21" s="27">
        <f t="shared" si="0"/>
        <v>2</v>
      </c>
      <c r="P21" s="27">
        <v>2</v>
      </c>
    </row>
    <row r="22" spans="1:16" s="14" customFormat="1" ht="12.75">
      <c r="A22" s="19"/>
      <c r="B22" s="53"/>
      <c r="C22" s="53"/>
      <c r="D22" s="53"/>
      <c r="E22" s="128" t="s">
        <v>32</v>
      </c>
      <c r="F22" s="129">
        <f>O15</f>
        <v>2</v>
      </c>
      <c r="G22" s="129">
        <f>O16+O17+O18+O19+O20+O21</f>
        <v>14</v>
      </c>
      <c r="H22" s="10"/>
      <c r="I22" s="16"/>
      <c r="J22" s="16"/>
      <c r="K22" s="16"/>
      <c r="L22" s="16"/>
      <c r="M22" s="16"/>
      <c r="N22" s="16"/>
      <c r="O22" s="19"/>
      <c r="P22" s="123">
        <f>SUM(P15:P21)</f>
        <v>16</v>
      </c>
    </row>
    <row r="23" spans="1:15" s="14" customFormat="1" ht="12.75">
      <c r="A23" s="19"/>
      <c r="B23" s="53"/>
      <c r="C23" s="53"/>
      <c r="D23" s="53"/>
      <c r="E23" s="128" t="s">
        <v>176</v>
      </c>
      <c r="F23" s="129">
        <f>P15</f>
        <v>2</v>
      </c>
      <c r="G23" s="129">
        <f>P16+P17+P18+P19+P20+P21</f>
        <v>14</v>
      </c>
      <c r="H23" s="10"/>
      <c r="I23" s="16"/>
      <c r="J23" s="16"/>
      <c r="K23" s="16"/>
      <c r="L23" s="16"/>
      <c r="M23" s="16"/>
      <c r="N23" s="16"/>
      <c r="O23" s="19"/>
    </row>
    <row r="24" spans="1:16" s="14" customFormat="1" ht="12.75">
      <c r="A24" s="61" t="s">
        <v>93</v>
      </c>
      <c r="B24" s="32"/>
      <c r="C24" s="32"/>
      <c r="D24" s="32"/>
      <c r="E24" s="64"/>
      <c r="F24" s="24"/>
      <c r="G24"/>
      <c r="H24" s="65"/>
      <c r="I24" s="24"/>
      <c r="J24" s="24"/>
      <c r="K24" s="65"/>
      <c r="L24" s="24"/>
      <c r="M24" s="24"/>
      <c r="N24"/>
      <c r="O24" s="66"/>
      <c r="P24"/>
    </row>
    <row r="25" spans="1:16" s="14" customFormat="1" ht="25.5">
      <c r="A25" s="119"/>
      <c r="B25" s="120" t="s">
        <v>160</v>
      </c>
      <c r="C25" s="120" t="s">
        <v>158</v>
      </c>
      <c r="D25" s="125" t="s">
        <v>173</v>
      </c>
      <c r="E25" s="121" t="s">
        <v>139</v>
      </c>
      <c r="F25" s="6" t="s">
        <v>8</v>
      </c>
      <c r="G25" s="6"/>
      <c r="H25" s="6"/>
      <c r="I25" s="6"/>
      <c r="J25" s="6"/>
      <c r="K25" s="6"/>
      <c r="L25" s="6">
        <v>2</v>
      </c>
      <c r="M25" s="122">
        <v>0</v>
      </c>
      <c r="N25" s="6">
        <v>0</v>
      </c>
      <c r="O25" s="2">
        <f>L25+M25+N25</f>
        <v>2</v>
      </c>
      <c r="P25" s="2">
        <v>2</v>
      </c>
    </row>
    <row r="26" spans="1:16" s="14" customFormat="1" ht="25.5">
      <c r="A26" s="119"/>
      <c r="B26" s="120" t="s">
        <v>161</v>
      </c>
      <c r="C26" s="120" t="s">
        <v>159</v>
      </c>
      <c r="D26" s="125" t="s">
        <v>356</v>
      </c>
      <c r="E26" s="121" t="s">
        <v>140</v>
      </c>
      <c r="F26" s="6" t="s">
        <v>28</v>
      </c>
      <c r="G26" s="6"/>
      <c r="H26" s="6"/>
      <c r="I26" s="6"/>
      <c r="J26" s="6"/>
      <c r="K26" s="6"/>
      <c r="L26" s="6">
        <v>0</v>
      </c>
      <c r="M26" s="6">
        <v>2</v>
      </c>
      <c r="N26" s="6">
        <v>0</v>
      </c>
      <c r="O26" s="2">
        <f aca="true" t="shared" si="1" ref="O26:O37">L26+M26+N26</f>
        <v>2</v>
      </c>
      <c r="P26" s="2">
        <v>2</v>
      </c>
    </row>
    <row r="27" spans="1:16" s="14" customFormat="1" ht="25.5">
      <c r="A27" s="119"/>
      <c r="B27" s="120" t="s">
        <v>166</v>
      </c>
      <c r="C27" s="120" t="s">
        <v>199</v>
      </c>
      <c r="D27" s="158" t="s">
        <v>357</v>
      </c>
      <c r="E27" s="121" t="s">
        <v>141</v>
      </c>
      <c r="F27" s="6" t="s">
        <v>8</v>
      </c>
      <c r="G27" s="6"/>
      <c r="H27" s="6"/>
      <c r="I27" s="6"/>
      <c r="J27" s="6"/>
      <c r="K27" s="6"/>
      <c r="L27" s="6">
        <v>2</v>
      </c>
      <c r="M27" s="122">
        <v>0</v>
      </c>
      <c r="N27" s="6">
        <v>0</v>
      </c>
      <c r="O27" s="2">
        <f t="shared" si="1"/>
        <v>2</v>
      </c>
      <c r="P27" s="2">
        <v>2</v>
      </c>
    </row>
    <row r="28" spans="1:16" s="14" customFormat="1" ht="25.5">
      <c r="A28" s="119"/>
      <c r="B28" s="120" t="s">
        <v>167</v>
      </c>
      <c r="C28" s="120" t="s">
        <v>200</v>
      </c>
      <c r="D28" s="125" t="s">
        <v>358</v>
      </c>
      <c r="E28" s="121" t="s">
        <v>142</v>
      </c>
      <c r="F28" s="6" t="s">
        <v>118</v>
      </c>
      <c r="G28" s="6"/>
      <c r="H28" s="6"/>
      <c r="I28" s="6"/>
      <c r="J28" s="6"/>
      <c r="K28" s="6"/>
      <c r="L28" s="6">
        <v>0</v>
      </c>
      <c r="M28" s="6">
        <v>1</v>
      </c>
      <c r="N28" s="6">
        <v>0</v>
      </c>
      <c r="O28" s="2">
        <f t="shared" si="1"/>
        <v>1</v>
      </c>
      <c r="P28" s="2">
        <v>2</v>
      </c>
    </row>
    <row r="29" spans="1:16" s="14" customFormat="1" ht="12.75">
      <c r="A29" s="83"/>
      <c r="B29" s="84" t="s">
        <v>162</v>
      </c>
      <c r="C29" s="84" t="s">
        <v>201</v>
      </c>
      <c r="D29" s="158" t="s">
        <v>135</v>
      </c>
      <c r="E29" s="85" t="s">
        <v>22</v>
      </c>
      <c r="F29" s="80" t="s">
        <v>8</v>
      </c>
      <c r="G29" s="80"/>
      <c r="H29" s="80"/>
      <c r="I29" s="80"/>
      <c r="J29" s="80"/>
      <c r="K29" s="80"/>
      <c r="L29" s="80">
        <v>2</v>
      </c>
      <c r="M29" s="80">
        <v>0</v>
      </c>
      <c r="N29" s="80">
        <v>0</v>
      </c>
      <c r="O29" s="2">
        <f t="shared" si="1"/>
        <v>2</v>
      </c>
      <c r="P29" s="81">
        <v>2</v>
      </c>
    </row>
    <row r="30" spans="1:16" s="82" customFormat="1" ht="12.75">
      <c r="A30" s="75"/>
      <c r="B30" s="76" t="s">
        <v>163</v>
      </c>
      <c r="C30" s="76" t="s">
        <v>202</v>
      </c>
      <c r="D30" s="76" t="s">
        <v>60</v>
      </c>
      <c r="E30" s="77" t="s">
        <v>25</v>
      </c>
      <c r="F30" s="78" t="s">
        <v>8</v>
      </c>
      <c r="G30" s="78"/>
      <c r="H30" s="78"/>
      <c r="I30" s="78"/>
      <c r="J30" s="78"/>
      <c r="K30" s="78"/>
      <c r="L30" s="79">
        <v>2</v>
      </c>
      <c r="M30" s="80">
        <v>0</v>
      </c>
      <c r="N30" s="80">
        <v>0</v>
      </c>
      <c r="O30" s="2">
        <f t="shared" si="1"/>
        <v>2</v>
      </c>
      <c r="P30" s="81">
        <v>2</v>
      </c>
    </row>
    <row r="31" spans="1:16" s="82" customFormat="1" ht="38.25">
      <c r="A31" s="119"/>
      <c r="B31" s="120" t="s">
        <v>164</v>
      </c>
      <c r="C31" s="120" t="s">
        <v>203</v>
      </c>
      <c r="D31" s="126" t="s">
        <v>175</v>
      </c>
      <c r="E31" s="121" t="s">
        <v>145</v>
      </c>
      <c r="F31" s="6"/>
      <c r="G31" s="6" t="s">
        <v>8</v>
      </c>
      <c r="H31" s="6"/>
      <c r="I31" s="6"/>
      <c r="J31" s="6"/>
      <c r="K31" s="6"/>
      <c r="L31" s="6">
        <v>2</v>
      </c>
      <c r="M31" s="122">
        <v>0</v>
      </c>
      <c r="N31" s="6">
        <v>0</v>
      </c>
      <c r="O31" s="2">
        <f t="shared" si="1"/>
        <v>2</v>
      </c>
      <c r="P31" s="2">
        <v>2</v>
      </c>
    </row>
    <row r="32" spans="1:16" s="82" customFormat="1" ht="38.25">
      <c r="A32" s="119"/>
      <c r="B32" s="120" t="s">
        <v>165</v>
      </c>
      <c r="C32" s="120" t="s">
        <v>249</v>
      </c>
      <c r="D32" s="159" t="s">
        <v>359</v>
      </c>
      <c r="E32" s="121" t="s">
        <v>146</v>
      </c>
      <c r="F32" s="6"/>
      <c r="G32" s="6" t="s">
        <v>28</v>
      </c>
      <c r="H32" s="6"/>
      <c r="I32" s="6"/>
      <c r="J32" s="6"/>
      <c r="K32" s="6"/>
      <c r="L32" s="6">
        <v>0</v>
      </c>
      <c r="M32" s="6">
        <v>2</v>
      </c>
      <c r="N32" s="6">
        <v>0</v>
      </c>
      <c r="O32" s="2">
        <f t="shared" si="1"/>
        <v>2</v>
      </c>
      <c r="P32" s="2">
        <v>2</v>
      </c>
    </row>
    <row r="33" spans="1:16" s="82" customFormat="1" ht="38.25">
      <c r="A33" s="119"/>
      <c r="B33" s="120" t="s">
        <v>168</v>
      </c>
      <c r="C33" s="120" t="s">
        <v>204</v>
      </c>
      <c r="D33" s="126" t="s">
        <v>174</v>
      </c>
      <c r="E33" s="121" t="s">
        <v>148</v>
      </c>
      <c r="F33" s="6"/>
      <c r="G33" s="6" t="s">
        <v>8</v>
      </c>
      <c r="H33" s="6"/>
      <c r="I33" s="6"/>
      <c r="J33" s="6"/>
      <c r="K33" s="6"/>
      <c r="L33" s="6">
        <v>2</v>
      </c>
      <c r="M33" s="122">
        <v>0</v>
      </c>
      <c r="N33" s="6">
        <v>0</v>
      </c>
      <c r="O33" s="2">
        <f t="shared" si="1"/>
        <v>2</v>
      </c>
      <c r="P33" s="2">
        <v>2</v>
      </c>
    </row>
    <row r="34" spans="1:16" s="82" customFormat="1" ht="38.25">
      <c r="A34" s="119"/>
      <c r="B34" s="120" t="s">
        <v>169</v>
      </c>
      <c r="C34" s="120" t="s">
        <v>205</v>
      </c>
      <c r="D34" s="159" t="s">
        <v>360</v>
      </c>
      <c r="E34" s="121" t="s">
        <v>147</v>
      </c>
      <c r="F34" s="6"/>
      <c r="G34" s="6" t="s">
        <v>118</v>
      </c>
      <c r="H34" s="6"/>
      <c r="I34" s="6"/>
      <c r="J34" s="6"/>
      <c r="K34" s="6"/>
      <c r="L34" s="6">
        <v>0</v>
      </c>
      <c r="M34" s="6">
        <v>1</v>
      </c>
      <c r="N34" s="6">
        <v>0</v>
      </c>
      <c r="O34" s="2">
        <f t="shared" si="1"/>
        <v>1</v>
      </c>
      <c r="P34" s="2">
        <v>2</v>
      </c>
    </row>
    <row r="35" spans="1:16" s="87" customFormat="1" ht="25.5">
      <c r="A35" s="86"/>
      <c r="B35" s="84" t="s">
        <v>170</v>
      </c>
      <c r="C35" s="84" t="s">
        <v>206</v>
      </c>
      <c r="D35" s="126" t="s">
        <v>361</v>
      </c>
      <c r="E35" s="85" t="s">
        <v>43</v>
      </c>
      <c r="F35" s="80"/>
      <c r="G35" s="80"/>
      <c r="H35" s="80" t="s">
        <v>8</v>
      </c>
      <c r="I35" s="80"/>
      <c r="J35" s="80"/>
      <c r="K35" s="80"/>
      <c r="L35" s="79">
        <v>2</v>
      </c>
      <c r="M35" s="80">
        <v>0</v>
      </c>
      <c r="N35" s="80">
        <v>0</v>
      </c>
      <c r="O35" s="2">
        <f t="shared" si="1"/>
        <v>2</v>
      </c>
      <c r="P35" s="81">
        <v>2</v>
      </c>
    </row>
    <row r="36" spans="1:16" s="87" customFormat="1" ht="25.5">
      <c r="A36" s="86"/>
      <c r="B36" s="84" t="s">
        <v>171</v>
      </c>
      <c r="C36" s="84" t="s">
        <v>390</v>
      </c>
      <c r="D36" s="134" t="s">
        <v>362</v>
      </c>
      <c r="E36" s="85" t="s">
        <v>44</v>
      </c>
      <c r="F36" s="80"/>
      <c r="G36" s="80"/>
      <c r="H36" s="80" t="s">
        <v>28</v>
      </c>
      <c r="I36" s="80"/>
      <c r="J36" s="80"/>
      <c r="K36" s="80"/>
      <c r="L36" s="79">
        <v>0</v>
      </c>
      <c r="M36" s="80">
        <v>2</v>
      </c>
      <c r="N36" s="80">
        <v>0</v>
      </c>
      <c r="O36" s="2">
        <f t="shared" si="1"/>
        <v>2</v>
      </c>
      <c r="P36" s="81">
        <v>2</v>
      </c>
    </row>
    <row r="37" spans="1:16" s="136" customFormat="1" ht="25.5">
      <c r="A37" s="88"/>
      <c r="B37" s="84" t="s">
        <v>172</v>
      </c>
      <c r="C37" s="84" t="s">
        <v>207</v>
      </c>
      <c r="D37" s="126" t="s">
        <v>208</v>
      </c>
      <c r="E37" s="135" t="s">
        <v>127</v>
      </c>
      <c r="F37" s="80"/>
      <c r="G37" s="80"/>
      <c r="H37" s="80" t="s">
        <v>8</v>
      </c>
      <c r="I37" s="80"/>
      <c r="J37" s="80"/>
      <c r="K37" s="80"/>
      <c r="L37" s="79">
        <v>2</v>
      </c>
      <c r="M37" s="80">
        <v>0</v>
      </c>
      <c r="N37" s="80">
        <v>0</v>
      </c>
      <c r="O37" s="2">
        <f t="shared" si="1"/>
        <v>2</v>
      </c>
      <c r="P37" s="81">
        <v>2</v>
      </c>
    </row>
    <row r="38" spans="1:16" s="40" customFormat="1" ht="12.75">
      <c r="A38" s="61"/>
      <c r="B38" s="69"/>
      <c r="C38" s="69"/>
      <c r="D38" s="69"/>
      <c r="E38" s="128" t="s">
        <v>32</v>
      </c>
      <c r="F38" s="160" t="s">
        <v>391</v>
      </c>
      <c r="G38" s="39">
        <f>O31+O32</f>
        <v>4</v>
      </c>
      <c r="H38" s="39">
        <f>O35+O36+O37</f>
        <v>6</v>
      </c>
      <c r="I38" s="39"/>
      <c r="J38" s="39"/>
      <c r="K38" s="39"/>
      <c r="L38" s="71"/>
      <c r="M38" s="71"/>
      <c r="N38" s="71"/>
      <c r="O38" s="71"/>
      <c r="P38" s="71">
        <f>SUM(P25:P37)-P27-P28-P33-P34</f>
        <v>18</v>
      </c>
    </row>
    <row r="39" spans="1:16" s="40" customFormat="1" ht="12.75">
      <c r="A39" s="61"/>
      <c r="B39" s="69"/>
      <c r="C39" s="69"/>
      <c r="D39" s="69"/>
      <c r="E39" s="128" t="s">
        <v>176</v>
      </c>
      <c r="F39" s="39">
        <f>P25+P26+P29+P30</f>
        <v>8</v>
      </c>
      <c r="G39" s="39">
        <f>P31+P32</f>
        <v>4</v>
      </c>
      <c r="H39" s="39">
        <f>P35+P36+P37</f>
        <v>6</v>
      </c>
      <c r="I39" s="39"/>
      <c r="J39" s="39"/>
      <c r="K39" s="39"/>
      <c r="L39" s="71"/>
      <c r="M39" s="71"/>
      <c r="N39" s="71"/>
      <c r="O39" s="71"/>
      <c r="P39" s="71"/>
    </row>
    <row r="40" spans="1:16" s="14" customFormat="1" ht="12.75">
      <c r="A40" s="52" t="s">
        <v>68</v>
      </c>
      <c r="B40" s="53"/>
      <c r="C40" s="53"/>
      <c r="D40" s="53"/>
      <c r="E40" s="54"/>
      <c r="F40" s="24" t="s">
        <v>78</v>
      </c>
      <c r="G40"/>
      <c r="H40" s="65" t="s">
        <v>75</v>
      </c>
      <c r="I40" s="24"/>
      <c r="J40" s="24">
        <f>P59+P69+P80+P92</f>
        <v>79</v>
      </c>
      <c r="K40" s="65" t="s">
        <v>108</v>
      </c>
      <c r="L40" s="24"/>
      <c r="M40" s="24"/>
      <c r="N40"/>
      <c r="O40" s="66">
        <f>P47/3+P51+P52+P58+P65/4+P72+P75+P76+P85/3*2+P88+P89/4+P91</f>
        <v>19.75</v>
      </c>
      <c r="P40" s="19"/>
    </row>
    <row r="41" spans="1:16" s="14" customFormat="1" ht="12.75">
      <c r="A41" s="52" t="s">
        <v>66</v>
      </c>
      <c r="B41" s="53"/>
      <c r="C41" s="53"/>
      <c r="D41" s="53"/>
      <c r="E41" s="54"/>
      <c r="F41" s="16"/>
      <c r="G41" s="16"/>
      <c r="H41" s="10"/>
      <c r="I41" s="16"/>
      <c r="J41" s="16"/>
      <c r="K41" s="16"/>
      <c r="L41" s="16"/>
      <c r="M41" s="16"/>
      <c r="N41" s="16"/>
      <c r="O41" s="19"/>
      <c r="P41" s="19"/>
    </row>
    <row r="42" spans="1:17" s="14" customFormat="1" ht="13.5" thickBot="1">
      <c r="A42" s="106" t="s">
        <v>67</v>
      </c>
      <c r="B42" s="107"/>
      <c r="C42" s="107"/>
      <c r="D42" s="107"/>
      <c r="E42" s="55"/>
      <c r="F42" s="56"/>
      <c r="G42" s="57"/>
      <c r="H42" s="10"/>
      <c r="I42" s="10"/>
      <c r="J42" s="10"/>
      <c r="K42" s="16"/>
      <c r="L42" s="16"/>
      <c r="M42" s="16"/>
      <c r="N42" s="16"/>
      <c r="O42" s="19"/>
      <c r="P42" s="16"/>
      <c r="Q42" s="16"/>
    </row>
    <row r="43" spans="1:17" s="14" customFormat="1" ht="12.75">
      <c r="A43" s="168" t="s">
        <v>34</v>
      </c>
      <c r="B43" s="170" t="s">
        <v>35</v>
      </c>
      <c r="C43" s="102" t="s">
        <v>56</v>
      </c>
      <c r="D43" s="102" t="s">
        <v>58</v>
      </c>
      <c r="E43" s="172" t="s">
        <v>0</v>
      </c>
      <c r="F43" s="164" t="s">
        <v>31</v>
      </c>
      <c r="G43" s="165"/>
      <c r="H43" s="165"/>
      <c r="I43" s="165"/>
      <c r="J43" s="165"/>
      <c r="K43" s="165"/>
      <c r="L43" s="164" t="s">
        <v>32</v>
      </c>
      <c r="M43" s="165"/>
      <c r="N43" s="165"/>
      <c r="O43" s="165"/>
      <c r="P43" s="166" t="s">
        <v>33</v>
      </c>
      <c r="Q43" s="16"/>
    </row>
    <row r="44" spans="1:17" s="14" customFormat="1" ht="13.5" thickBot="1">
      <c r="A44" s="169"/>
      <c r="B44" s="171"/>
      <c r="C44" s="103"/>
      <c r="D44" s="103" t="s">
        <v>57</v>
      </c>
      <c r="E44" s="173"/>
      <c r="F44" s="104">
        <v>1</v>
      </c>
      <c r="G44" s="104">
        <v>2</v>
      </c>
      <c r="H44" s="104">
        <v>3</v>
      </c>
      <c r="I44" s="104">
        <v>4</v>
      </c>
      <c r="J44" s="104">
        <v>5</v>
      </c>
      <c r="K44" s="104">
        <v>6</v>
      </c>
      <c r="L44" s="104" t="s">
        <v>1</v>
      </c>
      <c r="M44" s="104" t="s">
        <v>2</v>
      </c>
      <c r="N44" s="104" t="s">
        <v>3</v>
      </c>
      <c r="O44" s="105" t="s">
        <v>12</v>
      </c>
      <c r="P44" s="167"/>
      <c r="Q44" s="16"/>
    </row>
    <row r="45" spans="1:17" ht="25.5">
      <c r="A45" s="108"/>
      <c r="B45" s="109" t="s">
        <v>177</v>
      </c>
      <c r="C45" s="109" t="s">
        <v>250</v>
      </c>
      <c r="D45" s="109" t="s">
        <v>60</v>
      </c>
      <c r="E45" s="110" t="s">
        <v>53</v>
      </c>
      <c r="F45" s="111" t="s">
        <v>8</v>
      </c>
      <c r="G45" s="111"/>
      <c r="H45" s="111"/>
      <c r="I45" s="111"/>
      <c r="J45" s="111"/>
      <c r="K45" s="111"/>
      <c r="L45" s="112">
        <v>2</v>
      </c>
      <c r="M45" s="112">
        <v>0</v>
      </c>
      <c r="N45" s="112">
        <v>0</v>
      </c>
      <c r="O45" s="113">
        <f aca="true" t="shared" si="2" ref="O45:O55">L45+M45+N45</f>
        <v>2</v>
      </c>
      <c r="P45" s="114">
        <v>2</v>
      </c>
      <c r="Q45" s="9"/>
    </row>
    <row r="46" spans="1:17" ht="12.75">
      <c r="A46" s="48"/>
      <c r="B46" s="5" t="s">
        <v>178</v>
      </c>
      <c r="C46" s="5" t="s">
        <v>251</v>
      </c>
      <c r="D46" s="5" t="s">
        <v>60</v>
      </c>
      <c r="E46" s="36" t="s">
        <v>20</v>
      </c>
      <c r="F46" s="1" t="s">
        <v>8</v>
      </c>
      <c r="G46" s="1"/>
      <c r="H46" s="1"/>
      <c r="I46" s="1"/>
      <c r="J46" s="1"/>
      <c r="K46" s="1"/>
      <c r="L46" s="6">
        <v>2</v>
      </c>
      <c r="M46" s="6">
        <v>0</v>
      </c>
      <c r="N46" s="6">
        <v>0</v>
      </c>
      <c r="O46" s="68">
        <f t="shared" si="2"/>
        <v>2</v>
      </c>
      <c r="P46" s="26">
        <v>2</v>
      </c>
      <c r="Q46" s="9"/>
    </row>
    <row r="47" spans="1:17" s="90" customFormat="1" ht="12.75">
      <c r="A47" s="137"/>
      <c r="B47" s="76" t="s">
        <v>179</v>
      </c>
      <c r="C47" s="76" t="s">
        <v>252</v>
      </c>
      <c r="D47" s="76" t="s">
        <v>60</v>
      </c>
      <c r="E47" s="77" t="s">
        <v>116</v>
      </c>
      <c r="F47" s="78" t="s">
        <v>48</v>
      </c>
      <c r="G47" s="78"/>
      <c r="H47" s="78"/>
      <c r="I47" s="78"/>
      <c r="J47" s="78"/>
      <c r="K47" s="78"/>
      <c r="L47" s="78">
        <v>2</v>
      </c>
      <c r="M47" s="78">
        <v>0</v>
      </c>
      <c r="N47" s="78">
        <v>1</v>
      </c>
      <c r="O47" s="138">
        <f t="shared" si="2"/>
        <v>3</v>
      </c>
      <c r="P47" s="81">
        <v>3</v>
      </c>
      <c r="Q47" s="139"/>
    </row>
    <row r="48" spans="1:16" ht="25.5">
      <c r="A48" s="3"/>
      <c r="B48" s="5" t="s">
        <v>180</v>
      </c>
      <c r="C48" s="29" t="s">
        <v>213</v>
      </c>
      <c r="D48" s="30" t="s">
        <v>363</v>
      </c>
      <c r="E48" s="36" t="s">
        <v>16</v>
      </c>
      <c r="F48" s="1"/>
      <c r="G48" s="1" t="s">
        <v>8</v>
      </c>
      <c r="H48" s="1"/>
      <c r="I48" s="1"/>
      <c r="J48" s="1"/>
      <c r="K48" s="1"/>
      <c r="L48" s="13">
        <v>2</v>
      </c>
      <c r="M48" s="6">
        <v>0</v>
      </c>
      <c r="N48" s="6">
        <v>0</v>
      </c>
      <c r="O48" s="2">
        <f t="shared" si="2"/>
        <v>2</v>
      </c>
      <c r="P48" s="26">
        <v>2</v>
      </c>
    </row>
    <row r="49" spans="1:16" s="90" customFormat="1" ht="25.5">
      <c r="A49" s="137"/>
      <c r="B49" s="76" t="s">
        <v>181</v>
      </c>
      <c r="C49" s="140" t="s">
        <v>215</v>
      </c>
      <c r="D49" s="137" t="s">
        <v>364</v>
      </c>
      <c r="E49" s="77" t="s">
        <v>23</v>
      </c>
      <c r="F49" s="78"/>
      <c r="G49" s="78" t="s">
        <v>8</v>
      </c>
      <c r="H49" s="78"/>
      <c r="I49" s="78"/>
      <c r="J49" s="78"/>
      <c r="K49" s="78"/>
      <c r="L49" s="78">
        <v>2</v>
      </c>
      <c r="M49" s="78">
        <v>0</v>
      </c>
      <c r="N49" s="78">
        <v>0</v>
      </c>
      <c r="O49" s="138">
        <f t="shared" si="2"/>
        <v>2</v>
      </c>
      <c r="P49" s="81">
        <v>2</v>
      </c>
    </row>
    <row r="50" spans="1:16" s="90" customFormat="1" ht="12.75">
      <c r="A50" s="89"/>
      <c r="B50" s="76" t="s">
        <v>182</v>
      </c>
      <c r="C50" s="76" t="s">
        <v>253</v>
      </c>
      <c r="D50" s="76" t="s">
        <v>196</v>
      </c>
      <c r="E50" s="77" t="s">
        <v>50</v>
      </c>
      <c r="F50" s="78"/>
      <c r="G50" s="78"/>
      <c r="H50" s="78" t="s">
        <v>8</v>
      </c>
      <c r="I50" s="78"/>
      <c r="J50" s="78"/>
      <c r="K50" s="78"/>
      <c r="L50" s="78">
        <v>2</v>
      </c>
      <c r="M50" s="78">
        <v>0</v>
      </c>
      <c r="N50" s="78">
        <v>0</v>
      </c>
      <c r="O50" s="81">
        <f t="shared" si="2"/>
        <v>2</v>
      </c>
      <c r="P50" s="81">
        <v>2</v>
      </c>
    </row>
    <row r="51" spans="1:16" s="90" customFormat="1" ht="12.75">
      <c r="A51" s="88"/>
      <c r="B51" s="84" t="s">
        <v>183</v>
      </c>
      <c r="C51" s="84" t="s">
        <v>254</v>
      </c>
      <c r="D51" s="84" t="s">
        <v>253</v>
      </c>
      <c r="E51" s="85" t="s">
        <v>51</v>
      </c>
      <c r="F51" s="80"/>
      <c r="G51" s="80"/>
      <c r="H51" s="80" t="s">
        <v>10</v>
      </c>
      <c r="I51" s="80"/>
      <c r="J51" s="80"/>
      <c r="K51" s="80"/>
      <c r="L51" s="80">
        <v>0</v>
      </c>
      <c r="M51" s="80">
        <v>0</v>
      </c>
      <c r="N51" s="80">
        <v>2</v>
      </c>
      <c r="O51" s="81">
        <f t="shared" si="2"/>
        <v>2</v>
      </c>
      <c r="P51" s="81">
        <v>2</v>
      </c>
    </row>
    <row r="52" spans="1:16" s="90" customFormat="1" ht="25.5">
      <c r="A52" s="88"/>
      <c r="B52" s="84" t="s">
        <v>184</v>
      </c>
      <c r="C52" s="84" t="s">
        <v>261</v>
      </c>
      <c r="D52" s="84" t="s">
        <v>196</v>
      </c>
      <c r="E52" s="85" t="s">
        <v>190</v>
      </c>
      <c r="F52" s="80"/>
      <c r="G52" s="80"/>
      <c r="H52" s="80" t="s">
        <v>118</v>
      </c>
      <c r="I52" s="80"/>
      <c r="J52" s="80"/>
      <c r="K52" s="80"/>
      <c r="L52" s="80">
        <v>0</v>
      </c>
      <c r="M52" s="80">
        <v>1</v>
      </c>
      <c r="N52" s="80">
        <v>0</v>
      </c>
      <c r="O52" s="81">
        <f>L52+M52+N52</f>
        <v>1</v>
      </c>
      <c r="P52" s="81">
        <v>1</v>
      </c>
    </row>
    <row r="53" spans="1:16" s="90" customFormat="1" ht="12.75">
      <c r="A53" s="81"/>
      <c r="B53" s="84" t="s">
        <v>185</v>
      </c>
      <c r="C53" s="122" t="s">
        <v>401</v>
      </c>
      <c r="D53" s="161" t="s">
        <v>202</v>
      </c>
      <c r="E53" s="162" t="s">
        <v>402</v>
      </c>
      <c r="F53" s="6"/>
      <c r="G53" s="80"/>
      <c r="H53" s="6" t="s">
        <v>8</v>
      </c>
      <c r="I53" s="80"/>
      <c r="J53" s="80"/>
      <c r="K53" s="80"/>
      <c r="L53" s="80">
        <v>2</v>
      </c>
      <c r="M53" s="80">
        <v>0</v>
      </c>
      <c r="N53" s="80">
        <v>0</v>
      </c>
      <c r="O53" s="81">
        <v>2</v>
      </c>
      <c r="P53" s="81">
        <v>2</v>
      </c>
    </row>
    <row r="54" spans="1:16" s="90" customFormat="1" ht="25.5">
      <c r="A54" s="81"/>
      <c r="B54" s="120" t="s">
        <v>186</v>
      </c>
      <c r="C54" s="122" t="s">
        <v>404</v>
      </c>
      <c r="D54" s="163" t="s">
        <v>405</v>
      </c>
      <c r="E54" s="162" t="s">
        <v>406</v>
      </c>
      <c r="F54" s="6"/>
      <c r="G54" s="80"/>
      <c r="H54" s="6" t="s">
        <v>378</v>
      </c>
      <c r="I54" s="80"/>
      <c r="J54" s="80"/>
      <c r="K54" s="80"/>
      <c r="L54" s="80">
        <v>1</v>
      </c>
      <c r="M54" s="80">
        <v>0</v>
      </c>
      <c r="N54" s="80">
        <v>0</v>
      </c>
      <c r="O54" s="81">
        <v>1</v>
      </c>
      <c r="P54" s="81">
        <v>1</v>
      </c>
    </row>
    <row r="55" spans="1:16" s="90" customFormat="1" ht="12.75">
      <c r="A55" s="88"/>
      <c r="B55" s="84" t="s">
        <v>187</v>
      </c>
      <c r="C55" s="84" t="s">
        <v>257</v>
      </c>
      <c r="D55" s="84" t="s">
        <v>196</v>
      </c>
      <c r="E55" s="85" t="s">
        <v>191</v>
      </c>
      <c r="F55" s="80"/>
      <c r="G55" s="80"/>
      <c r="H55" s="80" t="s">
        <v>9</v>
      </c>
      <c r="I55" s="80"/>
      <c r="J55" s="80"/>
      <c r="K55" s="80"/>
      <c r="L55" s="80">
        <v>3</v>
      </c>
      <c r="M55" s="80">
        <v>0</v>
      </c>
      <c r="N55" s="80">
        <v>0</v>
      </c>
      <c r="O55" s="81">
        <f t="shared" si="2"/>
        <v>3</v>
      </c>
      <c r="P55" s="81">
        <v>3</v>
      </c>
    </row>
    <row r="56" spans="1:16" s="90" customFormat="1" ht="12.75">
      <c r="A56" s="88"/>
      <c r="B56" s="120" t="s">
        <v>188</v>
      </c>
      <c r="C56" s="84" t="s">
        <v>258</v>
      </c>
      <c r="D56" s="84" t="s">
        <v>257</v>
      </c>
      <c r="E56" s="85" t="s">
        <v>192</v>
      </c>
      <c r="F56" s="80"/>
      <c r="G56" s="80"/>
      <c r="H56" s="80"/>
      <c r="I56" s="80" t="s">
        <v>8</v>
      </c>
      <c r="J56" s="80"/>
      <c r="K56" s="80"/>
      <c r="L56" s="80">
        <v>2</v>
      </c>
      <c r="M56" s="80">
        <v>0</v>
      </c>
      <c r="N56" s="80">
        <v>0</v>
      </c>
      <c r="O56" s="81">
        <f>L56+M56+N56</f>
        <v>2</v>
      </c>
      <c r="P56" s="81">
        <v>2</v>
      </c>
    </row>
    <row r="57" spans="1:16" s="90" customFormat="1" ht="12.75">
      <c r="A57" s="137"/>
      <c r="B57" s="84" t="s">
        <v>189</v>
      </c>
      <c r="C57" s="140" t="s">
        <v>255</v>
      </c>
      <c r="D57" s="140" t="s">
        <v>206</v>
      </c>
      <c r="E57" s="77" t="s">
        <v>40</v>
      </c>
      <c r="F57" s="78"/>
      <c r="G57" s="78"/>
      <c r="H57" s="78"/>
      <c r="I57" s="78"/>
      <c r="J57" s="78" t="s">
        <v>8</v>
      </c>
      <c r="K57" s="78"/>
      <c r="L57" s="78">
        <v>2</v>
      </c>
      <c r="M57" s="78">
        <v>0</v>
      </c>
      <c r="N57" s="78">
        <v>0</v>
      </c>
      <c r="O57" s="81">
        <f>L57+M57+N57</f>
        <v>2</v>
      </c>
      <c r="P57" s="81">
        <v>2</v>
      </c>
    </row>
    <row r="58" spans="1:16" ht="12.75">
      <c r="A58" s="49"/>
      <c r="B58" s="120" t="s">
        <v>403</v>
      </c>
      <c r="C58" s="29" t="s">
        <v>256</v>
      </c>
      <c r="D58" s="29" t="s">
        <v>255</v>
      </c>
      <c r="E58" s="37" t="s">
        <v>365</v>
      </c>
      <c r="F58" s="7"/>
      <c r="G58" s="7"/>
      <c r="H58" s="7"/>
      <c r="I58" s="7"/>
      <c r="J58" s="7" t="s">
        <v>10</v>
      </c>
      <c r="K58" s="7"/>
      <c r="L58" s="7">
        <v>0</v>
      </c>
      <c r="M58" s="7">
        <v>0</v>
      </c>
      <c r="N58" s="7">
        <v>2</v>
      </c>
      <c r="O58" s="26">
        <v>2</v>
      </c>
      <c r="P58" s="26">
        <v>2</v>
      </c>
    </row>
    <row r="59" spans="2:16" ht="12.75">
      <c r="B59"/>
      <c r="C59"/>
      <c r="D59"/>
      <c r="E59" s="128" t="s">
        <v>32</v>
      </c>
      <c r="F59" s="130">
        <f>O45+O46+O47</f>
        <v>7</v>
      </c>
      <c r="G59" s="130">
        <f>O48+O49</f>
        <v>4</v>
      </c>
      <c r="H59" s="130">
        <f>O50+O51+O52+O53+O55</f>
        <v>11</v>
      </c>
      <c r="I59" s="130">
        <f>O56</f>
        <v>2</v>
      </c>
      <c r="J59" s="130">
        <f>O57+O58</f>
        <v>4</v>
      </c>
      <c r="K59" s="130"/>
      <c r="L59" s="62">
        <f>SUM(L45:L58)</f>
        <v>22</v>
      </c>
      <c r="M59" s="62">
        <f>SUM(M45:M58)</f>
        <v>1</v>
      </c>
      <c r="N59" s="62">
        <f>SUM(N45:N58)</f>
        <v>5</v>
      </c>
      <c r="O59" s="62">
        <f>SUM(O45:O58)</f>
        <v>28</v>
      </c>
      <c r="P59" s="62">
        <f>SUM(P45:P58)</f>
        <v>28</v>
      </c>
    </row>
    <row r="60" spans="2:16" ht="12.75">
      <c r="B60"/>
      <c r="C60"/>
      <c r="D60"/>
      <c r="E60" s="128" t="s">
        <v>176</v>
      </c>
      <c r="F60" s="130">
        <f>P45+P46+P47</f>
        <v>7</v>
      </c>
      <c r="G60" s="130">
        <f>P48+P49</f>
        <v>4</v>
      </c>
      <c r="H60" s="130">
        <f>P50+P51+P52+P53+P55</f>
        <v>11</v>
      </c>
      <c r="I60" s="130">
        <f>P57</f>
        <v>2</v>
      </c>
      <c r="J60" s="130">
        <f>P57+P58</f>
        <v>4</v>
      </c>
      <c r="K60" s="130"/>
      <c r="L60" s="62"/>
      <c r="M60" s="62"/>
      <c r="N60" s="62"/>
      <c r="O60" s="62"/>
      <c r="P60" s="62"/>
    </row>
    <row r="61" spans="1:5" s="42" customFormat="1" ht="12.75">
      <c r="A61" s="41" t="s">
        <v>70</v>
      </c>
      <c r="B61" s="43"/>
      <c r="C61" s="43"/>
      <c r="D61" s="43"/>
      <c r="E61" s="44"/>
    </row>
    <row r="62" spans="1:16" ht="12.75">
      <c r="A62" s="2"/>
      <c r="B62" s="5" t="s">
        <v>294</v>
      </c>
      <c r="C62" s="5" t="s">
        <v>262</v>
      </c>
      <c r="D62" s="5" t="s">
        <v>60</v>
      </c>
      <c r="E62" s="36" t="s">
        <v>38</v>
      </c>
      <c r="F62" s="1"/>
      <c r="G62" s="1" t="s">
        <v>8</v>
      </c>
      <c r="H62" s="8"/>
      <c r="I62" s="1"/>
      <c r="J62" s="1"/>
      <c r="K62" s="1"/>
      <c r="L62" s="6">
        <v>2</v>
      </c>
      <c r="M62" s="6">
        <v>0</v>
      </c>
      <c r="N62" s="6">
        <v>0</v>
      </c>
      <c r="O62" s="2">
        <f aca="true" t="shared" si="3" ref="O62:O68">L62+M62+N62</f>
        <v>2</v>
      </c>
      <c r="P62" s="26">
        <v>3</v>
      </c>
    </row>
    <row r="63" spans="1:16" ht="12.75">
      <c r="A63" s="2"/>
      <c r="B63" s="5" t="s">
        <v>295</v>
      </c>
      <c r="C63" s="5" t="s">
        <v>263</v>
      </c>
      <c r="D63" s="5" t="s">
        <v>262</v>
      </c>
      <c r="E63" s="36" t="s">
        <v>37</v>
      </c>
      <c r="F63" s="1"/>
      <c r="G63" s="1"/>
      <c r="H63" s="1" t="s">
        <v>8</v>
      </c>
      <c r="I63" s="1"/>
      <c r="J63" s="1"/>
      <c r="K63" s="1"/>
      <c r="L63" s="6">
        <v>2</v>
      </c>
      <c r="M63" s="6">
        <v>0</v>
      </c>
      <c r="N63" s="6">
        <v>0</v>
      </c>
      <c r="O63" s="2">
        <f t="shared" si="3"/>
        <v>2</v>
      </c>
      <c r="P63" s="26">
        <v>3</v>
      </c>
    </row>
    <row r="64" spans="1:16" ht="38.25">
      <c r="A64" s="3"/>
      <c r="B64" s="5" t="s">
        <v>296</v>
      </c>
      <c r="C64" s="29" t="s">
        <v>264</v>
      </c>
      <c r="D64" s="30" t="s">
        <v>373</v>
      </c>
      <c r="E64" s="36" t="s">
        <v>5</v>
      </c>
      <c r="F64" s="1"/>
      <c r="G64" s="1"/>
      <c r="H64" s="1"/>
      <c r="I64" s="1" t="s">
        <v>8</v>
      </c>
      <c r="J64" s="1"/>
      <c r="K64" s="1"/>
      <c r="L64" s="6">
        <v>2</v>
      </c>
      <c r="M64" s="6">
        <v>0</v>
      </c>
      <c r="N64" s="6">
        <v>0</v>
      </c>
      <c r="O64" s="26">
        <f t="shared" si="3"/>
        <v>2</v>
      </c>
      <c r="P64" s="26">
        <v>3</v>
      </c>
    </row>
    <row r="65" spans="1:16" s="18" customFormat="1" ht="25.5">
      <c r="A65" s="17"/>
      <c r="B65" s="5" t="s">
        <v>297</v>
      </c>
      <c r="C65" s="5" t="s">
        <v>265</v>
      </c>
      <c r="D65" s="93" t="s">
        <v>369</v>
      </c>
      <c r="E65" s="37" t="s">
        <v>367</v>
      </c>
      <c r="F65" s="7"/>
      <c r="G65" s="7"/>
      <c r="H65" s="7"/>
      <c r="I65" s="7"/>
      <c r="J65" s="7" t="s">
        <v>8</v>
      </c>
      <c r="K65" s="7"/>
      <c r="L65" s="7">
        <v>2</v>
      </c>
      <c r="M65" s="7">
        <v>0</v>
      </c>
      <c r="N65" s="7">
        <v>0</v>
      </c>
      <c r="O65" s="26">
        <f t="shared" si="3"/>
        <v>2</v>
      </c>
      <c r="P65" s="26">
        <v>4</v>
      </c>
    </row>
    <row r="66" spans="1:16" s="18" customFormat="1" ht="25.5">
      <c r="A66" s="17"/>
      <c r="B66" s="5" t="s">
        <v>298</v>
      </c>
      <c r="C66" s="5" t="s">
        <v>372</v>
      </c>
      <c r="D66" s="93" t="s">
        <v>370</v>
      </c>
      <c r="E66" s="37" t="s">
        <v>368</v>
      </c>
      <c r="F66" s="7"/>
      <c r="G66" s="7"/>
      <c r="H66" s="7"/>
      <c r="I66" s="7"/>
      <c r="J66" s="7" t="s">
        <v>371</v>
      </c>
      <c r="K66" s="7"/>
      <c r="L66" s="7">
        <v>0</v>
      </c>
      <c r="M66" s="7">
        <v>0</v>
      </c>
      <c r="N66" s="7">
        <v>1</v>
      </c>
      <c r="O66" s="26">
        <f>L66+M66+N66</f>
        <v>1</v>
      </c>
      <c r="P66" s="26">
        <v>0</v>
      </c>
    </row>
    <row r="67" spans="1:16" ht="38.25">
      <c r="A67" s="2"/>
      <c r="B67" s="5" t="s">
        <v>299</v>
      </c>
      <c r="C67" s="29" t="s">
        <v>266</v>
      </c>
      <c r="D67" s="30" t="s">
        <v>399</v>
      </c>
      <c r="E67" s="36" t="s">
        <v>18</v>
      </c>
      <c r="F67" s="1"/>
      <c r="G67" s="1"/>
      <c r="H67" s="1"/>
      <c r="I67" s="1"/>
      <c r="J67" s="1" t="s">
        <v>8</v>
      </c>
      <c r="K67" s="1"/>
      <c r="L67" s="6">
        <v>2</v>
      </c>
      <c r="M67" s="6">
        <v>0</v>
      </c>
      <c r="N67" s="6">
        <v>0</v>
      </c>
      <c r="O67" s="26">
        <f t="shared" si="3"/>
        <v>2</v>
      </c>
      <c r="P67" s="26">
        <v>2</v>
      </c>
    </row>
    <row r="68" spans="1:16" ht="25.5">
      <c r="A68" s="2"/>
      <c r="B68" s="5" t="s">
        <v>366</v>
      </c>
      <c r="C68" s="29" t="s">
        <v>267</v>
      </c>
      <c r="D68" s="30" t="s">
        <v>398</v>
      </c>
      <c r="E68" s="36" t="s">
        <v>19</v>
      </c>
      <c r="F68" s="1"/>
      <c r="G68" s="1"/>
      <c r="H68" s="1"/>
      <c r="I68" s="1"/>
      <c r="J68" s="7" t="s">
        <v>8</v>
      </c>
      <c r="K68" s="7" t="s">
        <v>400</v>
      </c>
      <c r="L68" s="6">
        <v>2</v>
      </c>
      <c r="M68" s="6">
        <v>0</v>
      </c>
      <c r="N68" s="6">
        <v>0</v>
      </c>
      <c r="O68" s="26">
        <f t="shared" si="3"/>
        <v>2</v>
      </c>
      <c r="P68" s="26">
        <v>2</v>
      </c>
    </row>
    <row r="69" spans="5:16" ht="12.75">
      <c r="E69" s="128" t="s">
        <v>32</v>
      </c>
      <c r="F69" s="130"/>
      <c r="G69" s="130">
        <f>O62</f>
        <v>2</v>
      </c>
      <c r="H69" s="130">
        <f>O63</f>
        <v>2</v>
      </c>
      <c r="I69" s="130">
        <f>O64</f>
        <v>2</v>
      </c>
      <c r="J69" s="130">
        <v>7</v>
      </c>
      <c r="K69" s="130">
        <v>0</v>
      </c>
      <c r="L69" s="62">
        <f>SUM(L62:L68)</f>
        <v>12</v>
      </c>
      <c r="M69" s="62">
        <f>SUM(M62:M68)</f>
        <v>0</v>
      </c>
      <c r="N69" s="62">
        <f>SUM(N62:N68)</f>
        <v>1</v>
      </c>
      <c r="O69" s="62">
        <f>SUM(O62:O68)</f>
        <v>13</v>
      </c>
      <c r="P69" s="62">
        <f>SUM(P62:P68)</f>
        <v>17</v>
      </c>
    </row>
    <row r="70" spans="5:16" ht="12.75">
      <c r="E70" s="128" t="s">
        <v>176</v>
      </c>
      <c r="F70" s="130"/>
      <c r="G70" s="130">
        <f>P62</f>
        <v>3</v>
      </c>
      <c r="H70" s="130">
        <f>P63</f>
        <v>3</v>
      </c>
      <c r="I70" s="130">
        <f>P64</f>
        <v>3</v>
      </c>
      <c r="J70" s="130">
        <v>8</v>
      </c>
      <c r="K70" s="130">
        <v>0</v>
      </c>
      <c r="L70" s="62"/>
      <c r="M70" s="62"/>
      <c r="N70" s="62"/>
      <c r="O70" s="62"/>
      <c r="P70" s="62"/>
    </row>
    <row r="71" spans="1:16" ht="15.75">
      <c r="A71" s="58" t="s">
        <v>71</v>
      </c>
      <c r="B71" s="22"/>
      <c r="C71" s="59"/>
      <c r="D71" s="59"/>
      <c r="E71" s="60"/>
      <c r="F71" s="20"/>
      <c r="G71" s="20"/>
      <c r="H71" s="20"/>
      <c r="I71" s="20"/>
      <c r="J71" s="20"/>
      <c r="K71" s="20"/>
      <c r="L71" s="23"/>
      <c r="M71" s="23"/>
      <c r="N71" s="23"/>
      <c r="O71" s="21"/>
      <c r="P71" s="21"/>
    </row>
    <row r="72" spans="1:16" s="18" customFormat="1" ht="38.25">
      <c r="A72" s="26"/>
      <c r="B72" s="5" t="s">
        <v>305</v>
      </c>
      <c r="C72" s="5" t="s">
        <v>268</v>
      </c>
      <c r="D72" s="93" t="s">
        <v>408</v>
      </c>
      <c r="E72" s="37" t="s">
        <v>24</v>
      </c>
      <c r="F72" s="7"/>
      <c r="G72" s="7"/>
      <c r="H72" s="7"/>
      <c r="I72" s="7" t="s">
        <v>28</v>
      </c>
      <c r="J72" s="7"/>
      <c r="K72" s="7"/>
      <c r="L72" s="7">
        <v>0</v>
      </c>
      <c r="M72" s="7">
        <v>2</v>
      </c>
      <c r="N72" s="7">
        <v>0</v>
      </c>
      <c r="O72" s="26">
        <f aca="true" t="shared" si="4" ref="O72:O79">L72+M72+N72</f>
        <v>2</v>
      </c>
      <c r="P72" s="26">
        <v>2</v>
      </c>
    </row>
    <row r="73" spans="1:16" s="18" customFormat="1" ht="12.75">
      <c r="A73" s="48"/>
      <c r="B73" s="5" t="s">
        <v>306</v>
      </c>
      <c r="C73" s="29" t="s">
        <v>269</v>
      </c>
      <c r="D73" s="30" t="s">
        <v>253</v>
      </c>
      <c r="E73" s="37" t="s">
        <v>17</v>
      </c>
      <c r="F73" s="7"/>
      <c r="G73" s="7"/>
      <c r="H73" s="7"/>
      <c r="I73" s="7" t="s">
        <v>8</v>
      </c>
      <c r="J73" s="7"/>
      <c r="K73" s="94"/>
      <c r="L73" s="7">
        <v>2</v>
      </c>
      <c r="M73" s="7">
        <v>0</v>
      </c>
      <c r="N73" s="7">
        <v>0</v>
      </c>
      <c r="O73" s="26">
        <f t="shared" si="4"/>
        <v>2</v>
      </c>
      <c r="P73" s="26">
        <v>3</v>
      </c>
    </row>
    <row r="74" spans="1:16" s="18" customFormat="1" ht="12.75">
      <c r="A74" s="26"/>
      <c r="B74" s="5" t="s">
        <v>307</v>
      </c>
      <c r="C74" s="29" t="s">
        <v>270</v>
      </c>
      <c r="D74" s="25" t="s">
        <v>269</v>
      </c>
      <c r="E74" s="37" t="s">
        <v>64</v>
      </c>
      <c r="F74" s="7"/>
      <c r="G74" s="7"/>
      <c r="H74" s="7"/>
      <c r="I74" s="7" t="s">
        <v>8</v>
      </c>
      <c r="J74" s="94"/>
      <c r="K74" s="7"/>
      <c r="L74" s="7">
        <v>2</v>
      </c>
      <c r="M74" s="7">
        <v>0</v>
      </c>
      <c r="N74" s="7">
        <v>0</v>
      </c>
      <c r="O74" s="26">
        <f t="shared" si="4"/>
        <v>2</v>
      </c>
      <c r="P74" s="26">
        <v>3</v>
      </c>
    </row>
    <row r="75" spans="1:16" s="18" customFormat="1" ht="12.75">
      <c r="A75" s="17"/>
      <c r="B75" s="5" t="s">
        <v>308</v>
      </c>
      <c r="C75" s="29" t="s">
        <v>271</v>
      </c>
      <c r="D75" s="29" t="s">
        <v>270</v>
      </c>
      <c r="E75" s="37" t="s">
        <v>47</v>
      </c>
      <c r="F75" s="7"/>
      <c r="G75" s="7"/>
      <c r="H75" s="7"/>
      <c r="I75" s="7"/>
      <c r="J75" s="7" t="s">
        <v>11</v>
      </c>
      <c r="K75" s="7"/>
      <c r="L75" s="7">
        <v>0</v>
      </c>
      <c r="M75" s="7">
        <v>0</v>
      </c>
      <c r="N75" s="7">
        <v>3</v>
      </c>
      <c r="O75" s="26">
        <f t="shared" si="4"/>
        <v>3</v>
      </c>
      <c r="P75" s="26">
        <v>3</v>
      </c>
    </row>
    <row r="76" spans="1:16" s="18" customFormat="1" ht="25.5">
      <c r="A76" s="17"/>
      <c r="B76" s="5" t="s">
        <v>309</v>
      </c>
      <c r="C76" s="29" t="s">
        <v>272</v>
      </c>
      <c r="D76" s="30" t="s">
        <v>374</v>
      </c>
      <c r="E76" s="37" t="s">
        <v>7</v>
      </c>
      <c r="F76" s="7"/>
      <c r="G76" s="7"/>
      <c r="H76" s="7"/>
      <c r="I76" s="7"/>
      <c r="J76" s="7" t="s">
        <v>28</v>
      </c>
      <c r="K76" s="7"/>
      <c r="L76" s="7">
        <v>0</v>
      </c>
      <c r="M76" s="7">
        <v>2</v>
      </c>
      <c r="N76" s="7">
        <v>0</v>
      </c>
      <c r="O76" s="26">
        <f t="shared" si="4"/>
        <v>2</v>
      </c>
      <c r="P76" s="26">
        <v>2</v>
      </c>
    </row>
    <row r="77" spans="1:16" s="18" customFormat="1" ht="12.75">
      <c r="A77" s="17"/>
      <c r="B77" s="5" t="s">
        <v>310</v>
      </c>
      <c r="C77" s="29" t="s">
        <v>273</v>
      </c>
      <c r="D77" s="29" t="s">
        <v>263</v>
      </c>
      <c r="E77" s="37" t="s">
        <v>6</v>
      </c>
      <c r="F77" s="7"/>
      <c r="G77" s="7"/>
      <c r="H77" s="7"/>
      <c r="I77" s="7"/>
      <c r="J77" s="7" t="s">
        <v>9</v>
      </c>
      <c r="K77" s="7"/>
      <c r="L77" s="7">
        <v>3</v>
      </c>
      <c r="M77" s="7">
        <v>0</v>
      </c>
      <c r="N77" s="7">
        <v>0</v>
      </c>
      <c r="O77" s="26">
        <f t="shared" si="4"/>
        <v>3</v>
      </c>
      <c r="P77" s="26">
        <v>3</v>
      </c>
    </row>
    <row r="78" spans="1:16" s="18" customFormat="1" ht="12.75">
      <c r="A78" s="17"/>
      <c r="B78" s="5" t="s">
        <v>311</v>
      </c>
      <c r="C78" s="5" t="s">
        <v>274</v>
      </c>
      <c r="D78" s="5" t="s">
        <v>60</v>
      </c>
      <c r="E78" s="37" t="s">
        <v>15</v>
      </c>
      <c r="F78" s="7"/>
      <c r="G78" s="7"/>
      <c r="H78" s="7"/>
      <c r="I78" s="7"/>
      <c r="J78" s="7"/>
      <c r="K78" s="7" t="s">
        <v>8</v>
      </c>
      <c r="L78" s="7">
        <v>2</v>
      </c>
      <c r="M78" s="7">
        <v>0</v>
      </c>
      <c r="N78" s="7">
        <v>0</v>
      </c>
      <c r="O78" s="26">
        <f t="shared" si="4"/>
        <v>2</v>
      </c>
      <c r="P78" s="26">
        <v>2</v>
      </c>
    </row>
    <row r="79" spans="1:16" s="18" customFormat="1" ht="12.75">
      <c r="A79" s="17"/>
      <c r="B79" s="5" t="s">
        <v>312</v>
      </c>
      <c r="C79" s="5" t="s">
        <v>275</v>
      </c>
      <c r="D79" s="5" t="s">
        <v>60</v>
      </c>
      <c r="E79" s="37" t="s">
        <v>54</v>
      </c>
      <c r="F79" s="7"/>
      <c r="G79" s="7"/>
      <c r="H79" s="7"/>
      <c r="I79" s="7"/>
      <c r="J79" s="7"/>
      <c r="K79" s="7" t="s">
        <v>8</v>
      </c>
      <c r="L79" s="7">
        <v>2</v>
      </c>
      <c r="M79" s="7">
        <v>0</v>
      </c>
      <c r="N79" s="7">
        <v>0</v>
      </c>
      <c r="O79" s="26">
        <f t="shared" si="4"/>
        <v>2</v>
      </c>
      <c r="P79" s="26">
        <v>2</v>
      </c>
    </row>
    <row r="80" spans="1:16" s="28" customFormat="1" ht="12.75" customHeight="1">
      <c r="A80" s="51"/>
      <c r="B80" s="45"/>
      <c r="C80" s="45"/>
      <c r="D80" s="45"/>
      <c r="E80" s="128" t="s">
        <v>32</v>
      </c>
      <c r="F80" s="129"/>
      <c r="G80" s="129"/>
      <c r="H80" s="129"/>
      <c r="I80" s="129">
        <f>O72+O73+O74</f>
        <v>6</v>
      </c>
      <c r="J80" s="129">
        <f>O75+O76+O77</f>
        <v>8</v>
      </c>
      <c r="K80" s="129">
        <f>O78+O79</f>
        <v>4</v>
      </c>
      <c r="L80" s="39">
        <f>SUM(L72:L79)</f>
        <v>11</v>
      </c>
      <c r="M80" s="39">
        <f>SUM(M72:M79)</f>
        <v>4</v>
      </c>
      <c r="N80" s="39">
        <f>SUM(N72:N79)</f>
        <v>3</v>
      </c>
      <c r="O80" s="39">
        <f>SUM(O72:O79)</f>
        <v>18</v>
      </c>
      <c r="P80" s="39">
        <f>SUM(P72:P79)</f>
        <v>20</v>
      </c>
    </row>
    <row r="81" spans="1:16" s="28" customFormat="1" ht="12.75" customHeight="1">
      <c r="A81" s="51"/>
      <c r="B81" s="45"/>
      <c r="C81" s="45"/>
      <c r="D81" s="45"/>
      <c r="E81" s="128" t="s">
        <v>176</v>
      </c>
      <c r="F81" s="129"/>
      <c r="G81" s="129"/>
      <c r="H81" s="129"/>
      <c r="I81" s="129">
        <f>P72+P73+P74</f>
        <v>8</v>
      </c>
      <c r="J81" s="129">
        <f>P75+P76+P77</f>
        <v>8</v>
      </c>
      <c r="K81" s="129">
        <f>P78+P79</f>
        <v>4</v>
      </c>
      <c r="L81" s="39"/>
      <c r="M81" s="39"/>
      <c r="N81" s="39"/>
      <c r="O81" s="39"/>
      <c r="P81" s="39"/>
    </row>
    <row r="82" spans="1:16" s="28" customFormat="1" ht="13.5" thickBot="1">
      <c r="A82" s="61" t="s">
        <v>72</v>
      </c>
      <c r="B82" s="22"/>
      <c r="C82" s="59"/>
      <c r="D82" s="59"/>
      <c r="E82" s="60"/>
      <c r="F82" s="20"/>
      <c r="G82" s="20"/>
      <c r="H82" s="20"/>
      <c r="I82" s="20"/>
      <c r="J82" s="20"/>
      <c r="K82" s="20"/>
      <c r="L82" s="23"/>
      <c r="M82" s="23"/>
      <c r="N82" s="23"/>
      <c r="O82" s="21"/>
      <c r="P82" s="21"/>
    </row>
    <row r="83" spans="1:16" s="28" customFormat="1" ht="12.75">
      <c r="A83" s="168" t="s">
        <v>34</v>
      </c>
      <c r="B83" s="170" t="s">
        <v>35</v>
      </c>
      <c r="C83" s="102" t="s">
        <v>56</v>
      </c>
      <c r="D83" s="102" t="s">
        <v>58</v>
      </c>
      <c r="E83" s="172" t="s">
        <v>0</v>
      </c>
      <c r="F83" s="164" t="s">
        <v>31</v>
      </c>
      <c r="G83" s="165"/>
      <c r="H83" s="165"/>
      <c r="I83" s="165"/>
      <c r="J83" s="165"/>
      <c r="K83" s="165"/>
      <c r="L83" s="164" t="s">
        <v>32</v>
      </c>
      <c r="M83" s="165"/>
      <c r="N83" s="165"/>
      <c r="O83" s="165"/>
      <c r="P83" s="166" t="s">
        <v>33</v>
      </c>
    </row>
    <row r="84" spans="1:16" s="28" customFormat="1" ht="13.5" thickBot="1">
      <c r="A84" s="169"/>
      <c r="B84" s="171"/>
      <c r="C84" s="103"/>
      <c r="D84" s="103" t="s">
        <v>57</v>
      </c>
      <c r="E84" s="173"/>
      <c r="F84" s="104">
        <v>1</v>
      </c>
      <c r="G84" s="104">
        <v>2</v>
      </c>
      <c r="H84" s="104">
        <v>3</v>
      </c>
      <c r="I84" s="104">
        <v>4</v>
      </c>
      <c r="J84" s="104">
        <v>5</v>
      </c>
      <c r="K84" s="104">
        <v>6</v>
      </c>
      <c r="L84" s="104" t="s">
        <v>1</v>
      </c>
      <c r="M84" s="104" t="s">
        <v>2</v>
      </c>
      <c r="N84" s="104" t="s">
        <v>3</v>
      </c>
      <c r="O84" s="105" t="s">
        <v>12</v>
      </c>
      <c r="P84" s="167"/>
    </row>
    <row r="85" spans="1:16" s="18" customFormat="1" ht="38.25">
      <c r="A85" s="17"/>
      <c r="B85" s="5" t="s">
        <v>300</v>
      </c>
      <c r="C85" s="29" t="s">
        <v>377</v>
      </c>
      <c r="D85" s="30" t="s">
        <v>381</v>
      </c>
      <c r="E85" s="37" t="s">
        <v>379</v>
      </c>
      <c r="F85" s="7"/>
      <c r="G85" s="7"/>
      <c r="H85" s="7" t="s">
        <v>378</v>
      </c>
      <c r="I85" s="7"/>
      <c r="J85" s="7"/>
      <c r="K85" s="7"/>
      <c r="L85" s="7">
        <v>1</v>
      </c>
      <c r="M85" s="7">
        <v>0</v>
      </c>
      <c r="N85" s="7">
        <v>0</v>
      </c>
      <c r="O85" s="26">
        <f aca="true" t="shared" si="5" ref="O85:O91">L85+M85+N85</f>
        <v>1</v>
      </c>
      <c r="P85" s="26">
        <v>0</v>
      </c>
    </row>
    <row r="86" spans="1:16" s="18" customFormat="1" ht="38.25">
      <c r="A86" s="17"/>
      <c r="B86" s="5" t="s">
        <v>301</v>
      </c>
      <c r="C86" s="29" t="s">
        <v>276</v>
      </c>
      <c r="D86" s="30" t="s">
        <v>382</v>
      </c>
      <c r="E86" s="37" t="s">
        <v>380</v>
      </c>
      <c r="F86" s="7"/>
      <c r="G86" s="7"/>
      <c r="H86" s="7" t="s">
        <v>10</v>
      </c>
      <c r="I86" s="7"/>
      <c r="J86" s="7"/>
      <c r="K86" s="7"/>
      <c r="L86" s="7">
        <v>0</v>
      </c>
      <c r="M86" s="7">
        <v>0</v>
      </c>
      <c r="N86" s="7">
        <v>2</v>
      </c>
      <c r="O86" s="26">
        <f t="shared" si="5"/>
        <v>2</v>
      </c>
      <c r="P86" s="26">
        <v>3</v>
      </c>
    </row>
    <row r="87" spans="1:16" s="90" customFormat="1" ht="12.75">
      <c r="A87" s="95"/>
      <c r="B87" s="96" t="s">
        <v>302</v>
      </c>
      <c r="C87" s="97" t="s">
        <v>277</v>
      </c>
      <c r="D87" s="155" t="s">
        <v>269</v>
      </c>
      <c r="E87" s="98" t="s">
        <v>65</v>
      </c>
      <c r="F87" s="99"/>
      <c r="G87" s="99"/>
      <c r="H87" s="99"/>
      <c r="I87" s="99" t="s">
        <v>8</v>
      </c>
      <c r="J87" s="100"/>
      <c r="K87" s="99"/>
      <c r="L87" s="99">
        <v>2</v>
      </c>
      <c r="M87" s="99">
        <v>0</v>
      </c>
      <c r="N87" s="99">
        <v>0</v>
      </c>
      <c r="O87" s="101">
        <f t="shared" si="5"/>
        <v>2</v>
      </c>
      <c r="P87" s="101">
        <v>3</v>
      </c>
    </row>
    <row r="88" spans="1:16" s="90" customFormat="1" ht="12.75">
      <c r="A88" s="88"/>
      <c r="B88" s="5" t="s">
        <v>303</v>
      </c>
      <c r="C88" s="122" t="s">
        <v>278</v>
      </c>
      <c r="D88" s="91" t="s">
        <v>277</v>
      </c>
      <c r="E88" s="85" t="s">
        <v>46</v>
      </c>
      <c r="F88" s="80"/>
      <c r="G88" s="80"/>
      <c r="H88" s="80"/>
      <c r="I88" s="80"/>
      <c r="J88" s="80" t="s">
        <v>10</v>
      </c>
      <c r="K88" s="80"/>
      <c r="L88" s="80">
        <v>0</v>
      </c>
      <c r="M88" s="80">
        <v>0</v>
      </c>
      <c r="N88" s="80">
        <v>2</v>
      </c>
      <c r="O88" s="81">
        <f t="shared" si="5"/>
        <v>2</v>
      </c>
      <c r="P88" s="81">
        <v>2</v>
      </c>
    </row>
    <row r="89" spans="1:16" s="90" customFormat="1" ht="38.25">
      <c r="A89" s="81"/>
      <c r="B89" s="96" t="s">
        <v>304</v>
      </c>
      <c r="C89" s="84" t="s">
        <v>279</v>
      </c>
      <c r="D89" s="92" t="s">
        <v>384</v>
      </c>
      <c r="E89" s="85" t="s">
        <v>386</v>
      </c>
      <c r="F89" s="80"/>
      <c r="G89" s="80"/>
      <c r="H89" s="80"/>
      <c r="I89" s="80"/>
      <c r="J89" s="80" t="s">
        <v>8</v>
      </c>
      <c r="K89" s="80"/>
      <c r="L89" s="80">
        <v>2</v>
      </c>
      <c r="M89" s="80">
        <v>0</v>
      </c>
      <c r="N89" s="80">
        <v>0</v>
      </c>
      <c r="O89" s="81">
        <f t="shared" si="5"/>
        <v>2</v>
      </c>
      <c r="P89" s="81">
        <v>3</v>
      </c>
    </row>
    <row r="90" spans="1:16" s="90" customFormat="1" ht="38.25">
      <c r="A90" s="81"/>
      <c r="B90" s="96" t="s">
        <v>375</v>
      </c>
      <c r="C90" s="84" t="s">
        <v>383</v>
      </c>
      <c r="D90" s="92" t="s">
        <v>385</v>
      </c>
      <c r="E90" s="85" t="s">
        <v>387</v>
      </c>
      <c r="F90" s="80"/>
      <c r="G90" s="80"/>
      <c r="H90" s="80"/>
      <c r="I90" s="80"/>
      <c r="J90" s="80" t="s">
        <v>371</v>
      </c>
      <c r="K90" s="80"/>
      <c r="L90" s="80">
        <v>0</v>
      </c>
      <c r="M90" s="80">
        <v>0</v>
      </c>
      <c r="N90" s="80">
        <v>1</v>
      </c>
      <c r="O90" s="81">
        <f t="shared" si="5"/>
        <v>1</v>
      </c>
      <c r="P90" s="81">
        <v>0</v>
      </c>
    </row>
    <row r="91" spans="1:16" s="90" customFormat="1" ht="12.75">
      <c r="A91" s="81"/>
      <c r="B91" s="5" t="s">
        <v>376</v>
      </c>
      <c r="C91" s="84" t="s">
        <v>280</v>
      </c>
      <c r="D91" s="84" t="s">
        <v>256</v>
      </c>
      <c r="E91" s="85" t="s">
        <v>14</v>
      </c>
      <c r="F91" s="80"/>
      <c r="G91" s="80"/>
      <c r="H91" s="80"/>
      <c r="I91" s="80"/>
      <c r="J91" s="80"/>
      <c r="K91" s="80" t="s">
        <v>11</v>
      </c>
      <c r="L91" s="80">
        <v>0</v>
      </c>
      <c r="M91" s="80">
        <v>0</v>
      </c>
      <c r="N91" s="80">
        <v>3</v>
      </c>
      <c r="O91" s="81">
        <f t="shared" si="5"/>
        <v>3</v>
      </c>
      <c r="P91" s="81">
        <v>3</v>
      </c>
    </row>
    <row r="92" spans="5:16" ht="12.75">
      <c r="E92" s="128" t="s">
        <v>32</v>
      </c>
      <c r="F92" s="131"/>
      <c r="G92" s="131"/>
      <c r="H92" s="131">
        <f>O85+O86</f>
        <v>3</v>
      </c>
      <c r="I92" s="131">
        <f>O87</f>
        <v>2</v>
      </c>
      <c r="J92" s="131">
        <f>O88+O89+O90</f>
        <v>5</v>
      </c>
      <c r="K92" s="131">
        <f>O91</f>
        <v>3</v>
      </c>
      <c r="L92" s="62">
        <f>SUM(L87:L91)</f>
        <v>4</v>
      </c>
      <c r="M92" s="62">
        <f>SUM(M87:M91)</f>
        <v>0</v>
      </c>
      <c r="N92" s="62">
        <f>SUM(N87:N91)</f>
        <v>6</v>
      </c>
      <c r="O92" s="62">
        <f>SUM(O87:O91)</f>
        <v>10</v>
      </c>
      <c r="P92" s="62">
        <f>SUM(P85:P91)</f>
        <v>14</v>
      </c>
    </row>
    <row r="93" spans="5:16" ht="12.75">
      <c r="E93" s="128" t="s">
        <v>176</v>
      </c>
      <c r="F93" s="131"/>
      <c r="G93" s="131"/>
      <c r="H93" s="131">
        <f>P85+P86</f>
        <v>3</v>
      </c>
      <c r="I93" s="131">
        <f>P87</f>
        <v>3</v>
      </c>
      <c r="J93" s="131">
        <f>P88+P89+P90</f>
        <v>5</v>
      </c>
      <c r="K93" s="131">
        <f>P91</f>
        <v>3</v>
      </c>
      <c r="L93" s="62"/>
      <c r="M93" s="62"/>
      <c r="N93" s="62"/>
      <c r="O93" s="62"/>
      <c r="P93" s="62"/>
    </row>
    <row r="94" ht="12.75">
      <c r="E94" s="127"/>
    </row>
    <row r="95" spans="1:11" ht="12.75">
      <c r="A95" s="40" t="s">
        <v>73</v>
      </c>
      <c r="B95" s="46"/>
      <c r="C95" s="46"/>
      <c r="D95" s="46"/>
      <c r="E95" s="47"/>
      <c r="F95" s="40"/>
      <c r="G95" s="40"/>
      <c r="H95" s="40"/>
      <c r="I95" s="40"/>
      <c r="J95" s="40"/>
      <c r="K95" s="40"/>
    </row>
    <row r="96" ht="12.75">
      <c r="B96" s="4" t="s">
        <v>92</v>
      </c>
    </row>
    <row r="97" spans="1:11" s="28" customFormat="1" ht="12.75">
      <c r="A97"/>
      <c r="B97" s="4"/>
      <c r="C97" s="4"/>
      <c r="D97" s="4"/>
      <c r="E97" s="34"/>
      <c r="F97"/>
      <c r="G97"/>
      <c r="H97"/>
      <c r="I97"/>
      <c r="J97"/>
      <c r="K97"/>
    </row>
    <row r="98" spans="1:16" ht="12.75">
      <c r="A98" s="40" t="s">
        <v>79</v>
      </c>
      <c r="F98" s="24" t="s">
        <v>83</v>
      </c>
      <c r="H98" s="65" t="s">
        <v>75</v>
      </c>
      <c r="I98" s="24"/>
      <c r="J98" s="24">
        <f>180-K2-J40-K108-K113-K116</f>
        <v>55</v>
      </c>
      <c r="K98" s="65" t="s">
        <v>76</v>
      </c>
      <c r="L98" s="24"/>
      <c r="M98" s="24"/>
      <c r="O98" s="66" t="s">
        <v>109</v>
      </c>
      <c r="P98" s="67" t="s">
        <v>125</v>
      </c>
    </row>
    <row r="99" spans="1:15" ht="12.75">
      <c r="A99" s="63" t="s">
        <v>101</v>
      </c>
      <c r="F99" s="177" t="s">
        <v>97</v>
      </c>
      <c r="G99" s="177"/>
      <c r="O99" s="15"/>
    </row>
    <row r="100" spans="6:7" ht="12.75">
      <c r="F100" t="s">
        <v>96</v>
      </c>
      <c r="G100" s="31" t="s">
        <v>98</v>
      </c>
    </row>
    <row r="101" spans="1:8" ht="12.75">
      <c r="A101" t="s">
        <v>100</v>
      </c>
      <c r="F101" s="132">
        <f>J98</f>
        <v>55</v>
      </c>
      <c r="G101" s="31">
        <v>0</v>
      </c>
      <c r="H101" t="s">
        <v>111</v>
      </c>
    </row>
    <row r="102" spans="1:8" ht="12.75">
      <c r="A102" t="s">
        <v>131</v>
      </c>
      <c r="F102" s="31">
        <v>50</v>
      </c>
      <c r="G102" s="31">
        <v>10</v>
      </c>
      <c r="H102" t="s">
        <v>112</v>
      </c>
    </row>
    <row r="103" spans="1:8" ht="12.75">
      <c r="A103" t="s">
        <v>80</v>
      </c>
      <c r="F103" s="31">
        <v>55</v>
      </c>
      <c r="G103" s="31">
        <v>0</v>
      </c>
      <c r="H103" t="s">
        <v>113</v>
      </c>
    </row>
    <row r="104" spans="1:8" ht="12.75">
      <c r="A104" t="s">
        <v>82</v>
      </c>
      <c r="F104" s="31">
        <v>55</v>
      </c>
      <c r="G104" s="31">
        <v>0</v>
      </c>
      <c r="H104" t="s">
        <v>114</v>
      </c>
    </row>
    <row r="105" spans="1:8" ht="12.75">
      <c r="A105" t="s">
        <v>81</v>
      </c>
      <c r="F105" s="31">
        <v>55</v>
      </c>
      <c r="G105" s="31">
        <v>0</v>
      </c>
      <c r="H105" t="s">
        <v>115</v>
      </c>
    </row>
    <row r="106" spans="6:7" ht="12.75">
      <c r="F106" s="31"/>
      <c r="G106" s="31"/>
    </row>
    <row r="108" spans="1:16" ht="12.75">
      <c r="A108" s="40" t="s">
        <v>105</v>
      </c>
      <c r="F108" s="24" t="s">
        <v>87</v>
      </c>
      <c r="H108" s="65" t="s">
        <v>75</v>
      </c>
      <c r="I108" s="24"/>
      <c r="K108" s="24">
        <v>3</v>
      </c>
      <c r="L108" s="65" t="s">
        <v>76</v>
      </c>
      <c r="M108" s="24"/>
      <c r="P108" s="67">
        <v>0</v>
      </c>
    </row>
    <row r="109" spans="1:6" ht="12.75">
      <c r="A109" t="s">
        <v>89</v>
      </c>
      <c r="F109" s="31">
        <v>1</v>
      </c>
    </row>
    <row r="110" spans="1:6" ht="12.75">
      <c r="A110" t="s">
        <v>90</v>
      </c>
      <c r="F110" s="31">
        <v>1</v>
      </c>
    </row>
    <row r="111" spans="1:6" ht="12.75">
      <c r="A111" t="s">
        <v>248</v>
      </c>
      <c r="F111" s="31">
        <v>1</v>
      </c>
    </row>
    <row r="113" spans="1:16" ht="12.75">
      <c r="A113" s="40" t="s">
        <v>84</v>
      </c>
      <c r="F113" s="24" t="s">
        <v>88</v>
      </c>
      <c r="H113" s="65" t="s">
        <v>94</v>
      </c>
      <c r="I113" s="24"/>
      <c r="K113" s="24">
        <v>9</v>
      </c>
      <c r="L113" s="65" t="s">
        <v>106</v>
      </c>
      <c r="M113" s="24"/>
      <c r="P113" s="67">
        <v>0</v>
      </c>
    </row>
    <row r="114" spans="1:11" ht="12.75">
      <c r="A114" t="s">
        <v>99</v>
      </c>
      <c r="J114" s="15"/>
      <c r="K114" s="67"/>
    </row>
    <row r="116" spans="1:16" ht="12.75">
      <c r="A116" s="40" t="s">
        <v>85</v>
      </c>
      <c r="F116" s="24" t="s">
        <v>86</v>
      </c>
      <c r="H116" s="65" t="s">
        <v>75</v>
      </c>
      <c r="I116" s="24"/>
      <c r="K116" s="24">
        <v>10</v>
      </c>
      <c r="L116" s="65" t="s">
        <v>76</v>
      </c>
      <c r="M116" s="24"/>
      <c r="P116" s="67">
        <v>5</v>
      </c>
    </row>
    <row r="117" spans="1:15" ht="12.75">
      <c r="A117" s="40"/>
      <c r="F117" s="24"/>
      <c r="H117" s="65"/>
      <c r="I117" s="24"/>
      <c r="J117" s="24"/>
      <c r="K117" s="65"/>
      <c r="L117" s="24"/>
      <c r="M117" s="24"/>
      <c r="O117" s="67"/>
    </row>
    <row r="118" spans="1:15" ht="12.75">
      <c r="A118" s="40" t="s">
        <v>102</v>
      </c>
      <c r="B118"/>
      <c r="C118" s="72" t="s">
        <v>110</v>
      </c>
      <c r="D118"/>
      <c r="E118"/>
      <c r="F118" s="24"/>
      <c r="H118" s="65"/>
      <c r="I118" s="24"/>
      <c r="J118" s="24"/>
      <c r="K118" s="65"/>
      <c r="L118" s="24"/>
      <c r="M118" s="24"/>
      <c r="O118" s="67"/>
    </row>
    <row r="119" spans="1:15" ht="12.75">
      <c r="A119" s="40"/>
      <c r="B119"/>
      <c r="C119" s="72"/>
      <c r="D119"/>
      <c r="E119"/>
      <c r="F119" s="24"/>
      <c r="H119" s="65"/>
      <c r="I119" s="24"/>
      <c r="J119" s="24"/>
      <c r="K119" s="65"/>
      <c r="L119" s="24"/>
      <c r="M119" s="24"/>
      <c r="O119" s="67"/>
    </row>
    <row r="120" ht="12.75">
      <c r="A120" s="40" t="s">
        <v>119</v>
      </c>
    </row>
    <row r="121" ht="13.5" thickBot="1">
      <c r="A121" s="40" t="s">
        <v>91</v>
      </c>
    </row>
    <row r="122" spans="1:16" ht="12.75">
      <c r="A122" s="168" t="s">
        <v>34</v>
      </c>
      <c r="B122" s="170" t="s">
        <v>35</v>
      </c>
      <c r="C122" s="102" t="s">
        <v>56</v>
      </c>
      <c r="D122" s="102" t="s">
        <v>58</v>
      </c>
      <c r="E122" s="172" t="s">
        <v>0</v>
      </c>
      <c r="F122" s="164" t="s">
        <v>31</v>
      </c>
      <c r="G122" s="165"/>
      <c r="H122" s="165"/>
      <c r="I122" s="165"/>
      <c r="J122" s="165"/>
      <c r="K122" s="165"/>
      <c r="L122" s="164" t="s">
        <v>32</v>
      </c>
      <c r="M122" s="165"/>
      <c r="N122" s="165"/>
      <c r="O122" s="165"/>
      <c r="P122" s="166" t="s">
        <v>33</v>
      </c>
    </row>
    <row r="123" spans="1:16" ht="13.5" thickBot="1">
      <c r="A123" s="169"/>
      <c r="B123" s="171"/>
      <c r="C123" s="103"/>
      <c r="D123" s="103" t="s">
        <v>57</v>
      </c>
      <c r="E123" s="173"/>
      <c r="F123" s="104">
        <v>1</v>
      </c>
      <c r="G123" s="104">
        <v>2</v>
      </c>
      <c r="H123" s="104">
        <v>3</v>
      </c>
      <c r="I123" s="104">
        <v>4</v>
      </c>
      <c r="J123" s="104">
        <v>5</v>
      </c>
      <c r="K123" s="104">
        <v>6</v>
      </c>
      <c r="L123" s="104" t="s">
        <v>1</v>
      </c>
      <c r="M123" s="104" t="s">
        <v>2</v>
      </c>
      <c r="N123" s="104" t="s">
        <v>3</v>
      </c>
      <c r="O123" s="105" t="s">
        <v>12</v>
      </c>
      <c r="P123" s="167"/>
    </row>
    <row r="124" spans="1:16" s="18" customFormat="1" ht="25.5">
      <c r="A124" s="114"/>
      <c r="B124" s="109" t="s">
        <v>313</v>
      </c>
      <c r="C124" s="109" t="s">
        <v>210</v>
      </c>
      <c r="D124" s="109" t="s">
        <v>59</v>
      </c>
      <c r="E124" s="115" t="s">
        <v>26</v>
      </c>
      <c r="F124" s="116" t="s">
        <v>10</v>
      </c>
      <c r="G124" s="116"/>
      <c r="H124" s="116"/>
      <c r="I124" s="116"/>
      <c r="J124" s="116"/>
      <c r="K124" s="116"/>
      <c r="L124" s="116">
        <v>0</v>
      </c>
      <c r="M124" s="116">
        <v>0</v>
      </c>
      <c r="N124" s="116">
        <v>2</v>
      </c>
      <c r="O124" s="114">
        <f aca="true" t="shared" si="6" ref="O124:O138">L124+M124+N124</f>
        <v>2</v>
      </c>
      <c r="P124" s="114">
        <v>2</v>
      </c>
    </row>
    <row r="125" spans="1:16" s="18" customFormat="1" ht="25.5">
      <c r="A125" s="26"/>
      <c r="B125" s="5" t="s">
        <v>314</v>
      </c>
      <c r="C125" s="5" t="s">
        <v>216</v>
      </c>
      <c r="D125" s="93" t="s">
        <v>293</v>
      </c>
      <c r="E125" s="37" t="s">
        <v>27</v>
      </c>
      <c r="F125" s="7"/>
      <c r="G125" s="7" t="s">
        <v>10</v>
      </c>
      <c r="H125" s="7"/>
      <c r="I125" s="7"/>
      <c r="J125" s="7"/>
      <c r="K125" s="7"/>
      <c r="L125" s="7">
        <v>0</v>
      </c>
      <c r="M125" s="7">
        <v>0</v>
      </c>
      <c r="N125" s="7">
        <v>2</v>
      </c>
      <c r="O125" s="26">
        <f t="shared" si="6"/>
        <v>2</v>
      </c>
      <c r="P125" s="26">
        <v>2</v>
      </c>
    </row>
    <row r="126" spans="1:16" s="18" customFormat="1" ht="25.5">
      <c r="A126" s="17"/>
      <c r="B126" s="109" t="s">
        <v>315</v>
      </c>
      <c r="C126" s="5" t="s">
        <v>218</v>
      </c>
      <c r="D126" s="5" t="s">
        <v>207</v>
      </c>
      <c r="E126" s="149" t="s">
        <v>129</v>
      </c>
      <c r="F126" s="7"/>
      <c r="G126" s="7"/>
      <c r="H126" s="7" t="s">
        <v>28</v>
      </c>
      <c r="I126" s="7"/>
      <c r="J126" s="7"/>
      <c r="K126" s="7"/>
      <c r="L126" s="7">
        <v>0</v>
      </c>
      <c r="M126" s="7">
        <v>2</v>
      </c>
      <c r="N126" s="7">
        <v>0</v>
      </c>
      <c r="O126" s="26">
        <f t="shared" si="6"/>
        <v>2</v>
      </c>
      <c r="P126" s="26">
        <v>3</v>
      </c>
    </row>
    <row r="127" spans="1:16" s="15" customFormat="1" ht="38.25">
      <c r="A127" s="17"/>
      <c r="B127" s="5" t="s">
        <v>316</v>
      </c>
      <c r="C127" s="5" t="s">
        <v>281</v>
      </c>
      <c r="D127" s="5" t="s">
        <v>194</v>
      </c>
      <c r="E127" s="37" t="s">
        <v>128</v>
      </c>
      <c r="F127" s="7"/>
      <c r="G127" s="7"/>
      <c r="H127" s="7"/>
      <c r="I127" s="7" t="s">
        <v>36</v>
      </c>
      <c r="J127" s="7"/>
      <c r="K127" s="7"/>
      <c r="L127" s="7">
        <v>0</v>
      </c>
      <c r="M127" s="7">
        <v>1</v>
      </c>
      <c r="N127" s="7">
        <v>2</v>
      </c>
      <c r="O127" s="26">
        <f t="shared" si="6"/>
        <v>3</v>
      </c>
      <c r="P127" s="26">
        <v>3</v>
      </c>
    </row>
    <row r="128" spans="1:16" s="18" customFormat="1" ht="25.5">
      <c r="A128" s="26"/>
      <c r="B128" s="109" t="s">
        <v>317</v>
      </c>
      <c r="C128" s="5" t="s">
        <v>62</v>
      </c>
      <c r="D128" s="93" t="s">
        <v>61</v>
      </c>
      <c r="E128" s="37" t="s">
        <v>39</v>
      </c>
      <c r="F128" s="7"/>
      <c r="G128" s="7"/>
      <c r="H128" s="7"/>
      <c r="I128" s="7" t="s">
        <v>11</v>
      </c>
      <c r="J128" s="7"/>
      <c r="K128" s="7"/>
      <c r="L128" s="7">
        <v>0</v>
      </c>
      <c r="M128" s="7">
        <v>0</v>
      </c>
      <c r="N128" s="7">
        <v>3</v>
      </c>
      <c r="O128" s="26">
        <f t="shared" si="6"/>
        <v>3</v>
      </c>
      <c r="P128" s="26">
        <v>3</v>
      </c>
    </row>
    <row r="129" spans="1:16" s="18" customFormat="1" ht="12.75">
      <c r="A129" s="17"/>
      <c r="B129" s="5" t="s">
        <v>318</v>
      </c>
      <c r="C129" s="5" t="s">
        <v>283</v>
      </c>
      <c r="D129" s="5" t="s">
        <v>252</v>
      </c>
      <c r="E129" s="37" t="s">
        <v>21</v>
      </c>
      <c r="F129" s="7"/>
      <c r="G129" s="7"/>
      <c r="H129" s="7"/>
      <c r="I129" s="7" t="s">
        <v>28</v>
      </c>
      <c r="J129" s="7"/>
      <c r="K129" s="7"/>
      <c r="L129" s="7">
        <v>0</v>
      </c>
      <c r="M129" s="7">
        <v>2</v>
      </c>
      <c r="N129" s="7">
        <v>0</v>
      </c>
      <c r="O129" s="26">
        <f t="shared" si="6"/>
        <v>2</v>
      </c>
      <c r="P129" s="26">
        <v>3</v>
      </c>
    </row>
    <row r="130" spans="1:16" s="18" customFormat="1" ht="12.75">
      <c r="A130" s="17"/>
      <c r="B130" s="109" t="s">
        <v>319</v>
      </c>
      <c r="C130" s="29" t="s">
        <v>282</v>
      </c>
      <c r="D130" s="30" t="s">
        <v>251</v>
      </c>
      <c r="E130" s="37" t="s">
        <v>74</v>
      </c>
      <c r="F130" s="7"/>
      <c r="G130" s="7"/>
      <c r="H130" s="94"/>
      <c r="I130" s="7" t="s">
        <v>28</v>
      </c>
      <c r="J130" s="7"/>
      <c r="K130" s="7"/>
      <c r="L130" s="7">
        <v>0</v>
      </c>
      <c r="M130" s="7">
        <v>2</v>
      </c>
      <c r="N130" s="7">
        <v>0</v>
      </c>
      <c r="O130" s="26">
        <f t="shared" si="6"/>
        <v>2</v>
      </c>
      <c r="P130" s="26">
        <v>3</v>
      </c>
    </row>
    <row r="131" spans="1:16" s="18" customFormat="1" ht="25.5">
      <c r="A131" s="17"/>
      <c r="B131" s="5" t="s">
        <v>320</v>
      </c>
      <c r="C131" s="5" t="s">
        <v>259</v>
      </c>
      <c r="D131" s="93" t="s">
        <v>260</v>
      </c>
      <c r="E131" s="37" t="s">
        <v>45</v>
      </c>
      <c r="F131" s="7"/>
      <c r="G131" s="7"/>
      <c r="H131" s="7"/>
      <c r="I131" s="7" t="s">
        <v>10</v>
      </c>
      <c r="J131" s="7"/>
      <c r="K131" s="7"/>
      <c r="L131" s="7">
        <v>0</v>
      </c>
      <c r="M131" s="7">
        <v>0</v>
      </c>
      <c r="N131" s="7">
        <v>2</v>
      </c>
      <c r="O131" s="26">
        <f t="shared" si="6"/>
        <v>2</v>
      </c>
      <c r="P131" s="26">
        <v>2</v>
      </c>
    </row>
    <row r="132" spans="1:16" s="18" customFormat="1" ht="38.25">
      <c r="A132" s="17"/>
      <c r="B132" s="109" t="s">
        <v>321</v>
      </c>
      <c r="C132" s="5" t="s">
        <v>245</v>
      </c>
      <c r="D132" s="93" t="s">
        <v>393</v>
      </c>
      <c r="E132" s="37" t="s">
        <v>247</v>
      </c>
      <c r="F132" s="7"/>
      <c r="G132" s="7"/>
      <c r="H132" s="7"/>
      <c r="I132" s="7" t="s">
        <v>9</v>
      </c>
      <c r="J132" s="7"/>
      <c r="K132" s="7"/>
      <c r="L132" s="7">
        <v>3</v>
      </c>
      <c r="M132" s="7">
        <v>0</v>
      </c>
      <c r="N132" s="7">
        <v>0</v>
      </c>
      <c r="O132" s="26">
        <f>L132+M132+N132</f>
        <v>3</v>
      </c>
      <c r="P132" s="26">
        <v>4</v>
      </c>
    </row>
    <row r="133" spans="1:16" s="18" customFormat="1" ht="38.25">
      <c r="A133" s="17"/>
      <c r="B133" s="5" t="s">
        <v>322</v>
      </c>
      <c r="C133" s="5" t="s">
        <v>284</v>
      </c>
      <c r="D133" s="5" t="s">
        <v>245</v>
      </c>
      <c r="E133" s="37" t="s">
        <v>246</v>
      </c>
      <c r="F133" s="7"/>
      <c r="G133" s="7"/>
      <c r="H133" s="7"/>
      <c r="I133" s="7" t="s">
        <v>29</v>
      </c>
      <c r="J133" s="7"/>
      <c r="K133" s="7"/>
      <c r="L133" s="7">
        <v>0</v>
      </c>
      <c r="M133" s="7">
        <v>3</v>
      </c>
      <c r="N133" s="7">
        <v>0</v>
      </c>
      <c r="O133" s="26">
        <f>L133+M133+N133</f>
        <v>3</v>
      </c>
      <c r="P133" s="26">
        <v>4</v>
      </c>
    </row>
    <row r="134" spans="1:16" s="18" customFormat="1" ht="25.5">
      <c r="A134" s="26"/>
      <c r="B134" s="109" t="s">
        <v>323</v>
      </c>
      <c r="C134" s="29" t="s">
        <v>285</v>
      </c>
      <c r="D134" s="30" t="s">
        <v>286</v>
      </c>
      <c r="E134" s="37" t="s">
        <v>63</v>
      </c>
      <c r="F134" s="7"/>
      <c r="G134" s="7"/>
      <c r="H134" s="7"/>
      <c r="I134" s="7"/>
      <c r="J134" s="7"/>
      <c r="K134" s="7" t="s">
        <v>10</v>
      </c>
      <c r="L134" s="7">
        <v>0</v>
      </c>
      <c r="M134" s="7">
        <v>0</v>
      </c>
      <c r="N134" s="7">
        <v>2</v>
      </c>
      <c r="O134" s="26">
        <f t="shared" si="6"/>
        <v>2</v>
      </c>
      <c r="P134" s="26">
        <v>2</v>
      </c>
    </row>
    <row r="135" spans="1:16" s="18" customFormat="1" ht="12.75">
      <c r="A135" s="17"/>
      <c r="B135" s="5" t="s">
        <v>324</v>
      </c>
      <c r="C135" s="5" t="s">
        <v>237</v>
      </c>
      <c r="D135" s="5" t="s">
        <v>215</v>
      </c>
      <c r="E135" s="37" t="s">
        <v>49</v>
      </c>
      <c r="F135" s="7"/>
      <c r="G135" s="7"/>
      <c r="H135" s="7"/>
      <c r="I135" s="7"/>
      <c r="J135" s="7"/>
      <c r="K135" s="7" t="s">
        <v>48</v>
      </c>
      <c r="L135" s="7">
        <v>2</v>
      </c>
      <c r="M135" s="7">
        <v>0</v>
      </c>
      <c r="N135" s="7">
        <v>1</v>
      </c>
      <c r="O135" s="26">
        <f t="shared" si="6"/>
        <v>3</v>
      </c>
      <c r="P135" s="26">
        <v>4</v>
      </c>
    </row>
    <row r="136" spans="1:16" s="18" customFormat="1" ht="12.75">
      <c r="A136" s="17"/>
      <c r="B136" s="109" t="s">
        <v>325</v>
      </c>
      <c r="C136" s="29" t="s">
        <v>238</v>
      </c>
      <c r="D136" s="29" t="s">
        <v>401</v>
      </c>
      <c r="E136" s="37" t="s">
        <v>55</v>
      </c>
      <c r="F136" s="7"/>
      <c r="G136" s="7"/>
      <c r="H136" s="7"/>
      <c r="I136" s="7"/>
      <c r="J136" s="7"/>
      <c r="K136" s="7" t="s">
        <v>28</v>
      </c>
      <c r="L136" s="7">
        <v>0</v>
      </c>
      <c r="M136" s="7">
        <v>2</v>
      </c>
      <c r="N136" s="7">
        <v>0</v>
      </c>
      <c r="O136" s="26">
        <f t="shared" si="6"/>
        <v>2</v>
      </c>
      <c r="P136" s="26">
        <v>2</v>
      </c>
    </row>
    <row r="137" spans="1:16" s="18" customFormat="1" ht="12.75">
      <c r="A137" s="17"/>
      <c r="B137" s="5" t="s">
        <v>326</v>
      </c>
      <c r="C137" s="29" t="s">
        <v>287</v>
      </c>
      <c r="D137" s="29" t="s">
        <v>279</v>
      </c>
      <c r="E137" s="37" t="s">
        <v>4</v>
      </c>
      <c r="F137" s="7"/>
      <c r="G137" s="7"/>
      <c r="H137" s="7"/>
      <c r="I137" s="94"/>
      <c r="J137" s="7"/>
      <c r="K137" s="7" t="s">
        <v>28</v>
      </c>
      <c r="L137" s="7">
        <v>0</v>
      </c>
      <c r="M137" s="7">
        <v>2</v>
      </c>
      <c r="N137" s="7">
        <v>0</v>
      </c>
      <c r="O137" s="26">
        <f t="shared" si="6"/>
        <v>2</v>
      </c>
      <c r="P137" s="26">
        <v>2</v>
      </c>
    </row>
    <row r="138" spans="1:16" s="18" customFormat="1" ht="25.5">
      <c r="A138" s="17"/>
      <c r="B138" s="109" t="s">
        <v>327</v>
      </c>
      <c r="C138" s="5" t="s">
        <v>288</v>
      </c>
      <c r="D138" s="5" t="s">
        <v>271</v>
      </c>
      <c r="E138" s="37" t="s">
        <v>30</v>
      </c>
      <c r="F138" s="7"/>
      <c r="G138" s="7"/>
      <c r="H138" s="7"/>
      <c r="I138" s="7"/>
      <c r="J138" s="7"/>
      <c r="K138" s="7" t="s">
        <v>10</v>
      </c>
      <c r="L138" s="7">
        <v>0</v>
      </c>
      <c r="M138" s="7">
        <v>0</v>
      </c>
      <c r="N138" s="7">
        <v>2</v>
      </c>
      <c r="O138" s="26">
        <f t="shared" si="6"/>
        <v>2</v>
      </c>
      <c r="P138" s="26">
        <v>1</v>
      </c>
    </row>
    <row r="139" spans="12:16" ht="12.75">
      <c r="L139" s="62">
        <f>SUM(L124:L138)</f>
        <v>5</v>
      </c>
      <c r="M139" s="62">
        <f>SUM(M124:M138)</f>
        <v>14</v>
      </c>
      <c r="N139" s="62">
        <f>SUM(N124:N138)</f>
        <v>16</v>
      </c>
      <c r="O139" s="62">
        <f>SUM(O124:O138)</f>
        <v>35</v>
      </c>
      <c r="P139" s="62">
        <f>SUM(P124:P138)</f>
        <v>40</v>
      </c>
    </row>
    <row r="140" spans="1:11" ht="12.75">
      <c r="A140" s="40" t="s">
        <v>104</v>
      </c>
      <c r="F140" s="62">
        <f>J98-P139</f>
        <v>15</v>
      </c>
      <c r="G140" t="s">
        <v>95</v>
      </c>
      <c r="H140" t="s">
        <v>126</v>
      </c>
      <c r="K140" s="21">
        <f>IF(20-M139-N139&gt;0,20-M139-N139,0)</f>
        <v>0</v>
      </c>
    </row>
    <row r="141" spans="1:16" ht="12.75">
      <c r="A141" t="s">
        <v>103</v>
      </c>
      <c r="B141" s="22"/>
      <c r="C141" s="22"/>
      <c r="D141" s="22"/>
      <c r="E141" s="38"/>
      <c r="F141" s="20"/>
      <c r="G141" s="20"/>
      <c r="H141" s="20"/>
      <c r="I141" s="20"/>
      <c r="J141" s="20"/>
      <c r="K141" s="20"/>
      <c r="L141" s="23"/>
      <c r="M141" s="23"/>
      <c r="N141" s="23"/>
      <c r="O141" s="24"/>
      <c r="P141" s="21"/>
    </row>
    <row r="142" spans="2:16" ht="12.75">
      <c r="B142" s="22"/>
      <c r="C142" s="22"/>
      <c r="D142" s="22"/>
      <c r="E142" s="38"/>
      <c r="F142" s="20"/>
      <c r="G142" s="20"/>
      <c r="H142" s="20"/>
      <c r="I142" s="20"/>
      <c r="J142" s="20"/>
      <c r="K142" s="20"/>
      <c r="L142" s="23"/>
      <c r="M142" s="23"/>
      <c r="N142" s="23"/>
      <c r="O142" s="24"/>
      <c r="P142" s="21"/>
    </row>
    <row r="143" ht="12.75">
      <c r="A143" s="40" t="s">
        <v>120</v>
      </c>
    </row>
    <row r="144" ht="13.5" thickBot="1">
      <c r="A144" s="40" t="s">
        <v>121</v>
      </c>
    </row>
    <row r="145" spans="1:16" ht="12.75">
      <c r="A145" s="168" t="s">
        <v>34</v>
      </c>
      <c r="B145" s="170" t="s">
        <v>35</v>
      </c>
      <c r="C145" s="102" t="s">
        <v>56</v>
      </c>
      <c r="D145" s="102" t="s">
        <v>58</v>
      </c>
      <c r="E145" s="172" t="s">
        <v>0</v>
      </c>
      <c r="F145" s="164" t="s">
        <v>31</v>
      </c>
      <c r="G145" s="165"/>
      <c r="H145" s="165"/>
      <c r="I145" s="165"/>
      <c r="J145" s="165"/>
      <c r="K145" s="165"/>
      <c r="L145" s="164" t="s">
        <v>32</v>
      </c>
      <c r="M145" s="165"/>
      <c r="N145" s="165"/>
      <c r="O145" s="165"/>
      <c r="P145" s="166" t="s">
        <v>33</v>
      </c>
    </row>
    <row r="146" spans="1:16" ht="13.5" thickBot="1">
      <c r="A146" s="169"/>
      <c r="B146" s="171"/>
      <c r="C146" s="103"/>
      <c r="D146" s="103" t="s">
        <v>57</v>
      </c>
      <c r="E146" s="173"/>
      <c r="F146" s="104">
        <v>1</v>
      </c>
      <c r="G146" s="104">
        <v>2</v>
      </c>
      <c r="H146" s="104">
        <v>3</v>
      </c>
      <c r="I146" s="104">
        <v>4</v>
      </c>
      <c r="J146" s="104">
        <v>5</v>
      </c>
      <c r="K146" s="104">
        <v>6</v>
      </c>
      <c r="L146" s="104" t="s">
        <v>1</v>
      </c>
      <c r="M146" s="104" t="s">
        <v>2</v>
      </c>
      <c r="N146" s="104" t="s">
        <v>3</v>
      </c>
      <c r="O146" s="105" t="s">
        <v>12</v>
      </c>
      <c r="P146" s="167"/>
    </row>
    <row r="147" spans="1:16" ht="12.75">
      <c r="A147" s="114"/>
      <c r="B147" s="109" t="s">
        <v>328</v>
      </c>
      <c r="C147" s="109" t="s">
        <v>209</v>
      </c>
      <c r="D147" s="109" t="s">
        <v>201</v>
      </c>
      <c r="E147" s="115" t="s">
        <v>123</v>
      </c>
      <c r="F147" s="116" t="s">
        <v>28</v>
      </c>
      <c r="G147" s="116"/>
      <c r="H147" s="116"/>
      <c r="I147" s="116"/>
      <c r="J147" s="116"/>
      <c r="K147" s="116"/>
      <c r="L147" s="116">
        <v>0</v>
      </c>
      <c r="M147" s="116">
        <v>2</v>
      </c>
      <c r="N147" s="116">
        <v>0</v>
      </c>
      <c r="O147" s="114">
        <f aca="true" t="shared" si="7" ref="O147:O168">L147+M147+N147</f>
        <v>2</v>
      </c>
      <c r="P147" s="114">
        <v>2</v>
      </c>
    </row>
    <row r="148" spans="1:16" s="145" customFormat="1" ht="25.5">
      <c r="A148" s="133"/>
      <c r="B148" s="141" t="s">
        <v>329</v>
      </c>
      <c r="C148" s="141" t="s">
        <v>210</v>
      </c>
      <c r="D148" s="141" t="s">
        <v>211</v>
      </c>
      <c r="E148" s="142" t="s">
        <v>26</v>
      </c>
      <c r="F148" s="143" t="s">
        <v>10</v>
      </c>
      <c r="G148" s="143"/>
      <c r="H148" s="143"/>
      <c r="I148" s="143"/>
      <c r="J148" s="143"/>
      <c r="K148" s="143"/>
      <c r="L148" s="143">
        <v>0</v>
      </c>
      <c r="M148" s="143">
        <v>0</v>
      </c>
      <c r="N148" s="143">
        <v>2</v>
      </c>
      <c r="O148" s="144">
        <f t="shared" si="7"/>
        <v>2</v>
      </c>
      <c r="P148" s="144">
        <v>2</v>
      </c>
    </row>
    <row r="149" spans="1:16" s="145" customFormat="1" ht="25.5">
      <c r="A149" s="133"/>
      <c r="B149" s="109" t="s">
        <v>330</v>
      </c>
      <c r="C149" s="141" t="s">
        <v>212</v>
      </c>
      <c r="D149" s="141" t="s">
        <v>213</v>
      </c>
      <c r="E149" s="146" t="s">
        <v>130</v>
      </c>
      <c r="F149" s="143"/>
      <c r="G149" s="143" t="s">
        <v>28</v>
      </c>
      <c r="H149" s="143"/>
      <c r="I149" s="143"/>
      <c r="J149" s="143"/>
      <c r="K149" s="143"/>
      <c r="L149" s="143">
        <v>0</v>
      </c>
      <c r="M149" s="143">
        <v>2</v>
      </c>
      <c r="N149" s="143">
        <v>0</v>
      </c>
      <c r="O149" s="144">
        <f t="shared" si="7"/>
        <v>2</v>
      </c>
      <c r="P149" s="144">
        <v>2</v>
      </c>
    </row>
    <row r="150" spans="1:16" s="15" customFormat="1" ht="12.75">
      <c r="A150" s="30"/>
      <c r="B150" s="141" t="s">
        <v>331</v>
      </c>
      <c r="C150" s="5" t="s">
        <v>214</v>
      </c>
      <c r="D150" s="5" t="s">
        <v>215</v>
      </c>
      <c r="E150" s="37" t="s">
        <v>124</v>
      </c>
      <c r="F150" s="7"/>
      <c r="G150" s="7" t="s">
        <v>28</v>
      </c>
      <c r="H150" s="7"/>
      <c r="I150" s="7"/>
      <c r="J150" s="7"/>
      <c r="K150" s="7"/>
      <c r="L150" s="7">
        <v>0</v>
      </c>
      <c r="M150" s="7">
        <v>2</v>
      </c>
      <c r="N150" s="7">
        <v>0</v>
      </c>
      <c r="O150" s="26">
        <f t="shared" si="7"/>
        <v>2</v>
      </c>
      <c r="P150" s="26">
        <v>2</v>
      </c>
    </row>
    <row r="151" spans="1:16" s="145" customFormat="1" ht="25.5">
      <c r="A151" s="144"/>
      <c r="B151" s="109" t="s">
        <v>332</v>
      </c>
      <c r="C151" s="141" t="s">
        <v>216</v>
      </c>
      <c r="D151" s="147" t="s">
        <v>217</v>
      </c>
      <c r="E151" s="146" t="s">
        <v>27</v>
      </c>
      <c r="F151" s="143"/>
      <c r="G151" s="143" t="s">
        <v>10</v>
      </c>
      <c r="H151" s="143"/>
      <c r="I151" s="143"/>
      <c r="J151" s="143"/>
      <c r="K151" s="143"/>
      <c r="L151" s="143">
        <v>0</v>
      </c>
      <c r="M151" s="143">
        <v>0</v>
      </c>
      <c r="N151" s="143">
        <v>2</v>
      </c>
      <c r="O151" s="144">
        <f t="shared" si="7"/>
        <v>2</v>
      </c>
      <c r="P151" s="144">
        <v>2</v>
      </c>
    </row>
    <row r="152" spans="1:16" s="145" customFormat="1" ht="25.5">
      <c r="A152" s="133"/>
      <c r="B152" s="141" t="s">
        <v>333</v>
      </c>
      <c r="C152" s="141" t="s">
        <v>218</v>
      </c>
      <c r="D152" s="141" t="s">
        <v>207</v>
      </c>
      <c r="E152" s="148" t="s">
        <v>129</v>
      </c>
      <c r="F152" s="143"/>
      <c r="G152" s="143"/>
      <c r="H152" s="143" t="s">
        <v>28</v>
      </c>
      <c r="I152" s="143"/>
      <c r="J152" s="143"/>
      <c r="K152" s="143"/>
      <c r="L152" s="143">
        <v>0</v>
      </c>
      <c r="M152" s="143">
        <v>2</v>
      </c>
      <c r="N152" s="143">
        <v>0</v>
      </c>
      <c r="O152" s="144">
        <f t="shared" si="7"/>
        <v>2</v>
      </c>
      <c r="P152" s="144">
        <v>3</v>
      </c>
    </row>
    <row r="153" spans="1:16" ht="12.75">
      <c r="A153" s="17"/>
      <c r="B153" s="109" t="s">
        <v>334</v>
      </c>
      <c r="C153" s="5" t="s">
        <v>219</v>
      </c>
      <c r="D153" s="5" t="s">
        <v>216</v>
      </c>
      <c r="E153" s="149" t="s">
        <v>220</v>
      </c>
      <c r="F153" s="7"/>
      <c r="G153" s="7"/>
      <c r="H153" s="7" t="s">
        <v>9</v>
      </c>
      <c r="I153" s="7"/>
      <c r="J153" s="7"/>
      <c r="K153" s="7"/>
      <c r="L153" s="7">
        <v>3</v>
      </c>
      <c r="M153" s="7">
        <v>0</v>
      </c>
      <c r="N153" s="7">
        <v>0</v>
      </c>
      <c r="O153" s="26">
        <f t="shared" si="7"/>
        <v>3</v>
      </c>
      <c r="P153" s="26">
        <v>3</v>
      </c>
    </row>
    <row r="154" spans="1:16" ht="12.75">
      <c r="A154" s="17"/>
      <c r="B154" s="141" t="s">
        <v>335</v>
      </c>
      <c r="C154" s="5" t="s">
        <v>221</v>
      </c>
      <c r="D154" s="11" t="s">
        <v>219</v>
      </c>
      <c r="E154" s="149" t="s">
        <v>222</v>
      </c>
      <c r="F154" s="7"/>
      <c r="G154" s="7"/>
      <c r="H154" s="7" t="s">
        <v>29</v>
      </c>
      <c r="I154" s="7"/>
      <c r="J154" s="7"/>
      <c r="K154" s="7"/>
      <c r="L154" s="7">
        <v>0</v>
      </c>
      <c r="M154" s="7">
        <v>3</v>
      </c>
      <c r="N154" s="7">
        <v>0</v>
      </c>
      <c r="O154" s="26">
        <f t="shared" si="7"/>
        <v>3</v>
      </c>
      <c r="P154" s="26">
        <v>3</v>
      </c>
    </row>
    <row r="155" spans="1:16" ht="25.5">
      <c r="A155" s="17"/>
      <c r="B155" s="109" t="s">
        <v>336</v>
      </c>
      <c r="C155" s="5" t="s">
        <v>397</v>
      </c>
      <c r="D155" s="93" t="s">
        <v>289</v>
      </c>
      <c r="E155" s="149" t="s">
        <v>224</v>
      </c>
      <c r="F155" s="7"/>
      <c r="G155" s="7"/>
      <c r="H155" s="7" t="s">
        <v>8</v>
      </c>
      <c r="I155" s="7"/>
      <c r="J155" s="7"/>
      <c r="K155" s="7"/>
      <c r="L155" s="7">
        <v>2</v>
      </c>
      <c r="M155" s="7">
        <v>0</v>
      </c>
      <c r="N155" s="7">
        <v>0</v>
      </c>
      <c r="O155" s="26">
        <f t="shared" si="7"/>
        <v>2</v>
      </c>
      <c r="P155" s="26">
        <v>2</v>
      </c>
    </row>
    <row r="156" spans="1:16" ht="12.75">
      <c r="A156" s="17"/>
      <c r="B156" s="141" t="s">
        <v>337</v>
      </c>
      <c r="C156" s="5" t="s">
        <v>225</v>
      </c>
      <c r="D156" s="11" t="s">
        <v>223</v>
      </c>
      <c r="E156" s="149" t="s">
        <v>226</v>
      </c>
      <c r="F156" s="7"/>
      <c r="G156" s="7"/>
      <c r="H156" s="7" t="s">
        <v>28</v>
      </c>
      <c r="I156" s="7"/>
      <c r="J156" s="7"/>
      <c r="K156" s="7"/>
      <c r="L156" s="7">
        <v>0</v>
      </c>
      <c r="M156" s="7">
        <v>2</v>
      </c>
      <c r="N156" s="7">
        <v>0</v>
      </c>
      <c r="O156" s="26">
        <f t="shared" si="7"/>
        <v>2</v>
      </c>
      <c r="P156" s="26">
        <v>2</v>
      </c>
    </row>
    <row r="157" spans="1:16" ht="12.75">
      <c r="A157" s="17"/>
      <c r="B157" s="109" t="s">
        <v>338</v>
      </c>
      <c r="C157" s="5" t="s">
        <v>227</v>
      </c>
      <c r="D157" s="5" t="s">
        <v>223</v>
      </c>
      <c r="E157" s="149" t="s">
        <v>228</v>
      </c>
      <c r="F157" s="7"/>
      <c r="G157" s="7"/>
      <c r="H157" s="7"/>
      <c r="I157" s="7" t="s">
        <v>8</v>
      </c>
      <c r="J157" s="7"/>
      <c r="K157" s="7"/>
      <c r="L157" s="7">
        <v>2</v>
      </c>
      <c r="M157" s="7">
        <v>0</v>
      </c>
      <c r="N157" s="7">
        <v>0</v>
      </c>
      <c r="O157" s="26">
        <f t="shared" si="7"/>
        <v>2</v>
      </c>
      <c r="P157" s="26">
        <v>2</v>
      </c>
    </row>
    <row r="158" spans="1:16" ht="12.75">
      <c r="A158" s="17"/>
      <c r="B158" s="141" t="s">
        <v>339</v>
      </c>
      <c r="C158" s="5" t="s">
        <v>229</v>
      </c>
      <c r="D158" s="11" t="s">
        <v>227</v>
      </c>
      <c r="E158" s="149" t="s">
        <v>230</v>
      </c>
      <c r="F158" s="7"/>
      <c r="G158" s="7"/>
      <c r="H158" s="7"/>
      <c r="I158" s="122" t="s">
        <v>28</v>
      </c>
      <c r="J158" s="7"/>
      <c r="K158" s="7"/>
      <c r="L158" s="7">
        <v>0</v>
      </c>
      <c r="M158" s="7">
        <v>2</v>
      </c>
      <c r="N158" s="7">
        <v>0</v>
      </c>
      <c r="O158" s="26">
        <f t="shared" si="7"/>
        <v>2</v>
      </c>
      <c r="P158" s="26">
        <v>2</v>
      </c>
    </row>
    <row r="159" spans="1:16" ht="25.5">
      <c r="A159" s="26"/>
      <c r="B159" s="109" t="s">
        <v>340</v>
      </c>
      <c r="C159" s="5" t="s">
        <v>231</v>
      </c>
      <c r="D159" s="93" t="s">
        <v>392</v>
      </c>
      <c r="E159" s="37" t="s">
        <v>232</v>
      </c>
      <c r="F159" s="7"/>
      <c r="G159" s="7"/>
      <c r="H159" s="7"/>
      <c r="I159" s="7" t="s">
        <v>117</v>
      </c>
      <c r="J159" s="7"/>
      <c r="K159" s="7"/>
      <c r="L159" s="7">
        <v>4</v>
      </c>
      <c r="M159" s="7">
        <v>0</v>
      </c>
      <c r="N159" s="7">
        <v>0</v>
      </c>
      <c r="O159" s="26">
        <f t="shared" si="7"/>
        <v>4</v>
      </c>
      <c r="P159" s="26">
        <v>4</v>
      </c>
    </row>
    <row r="160" spans="1:16" s="9" customFormat="1" ht="12.75">
      <c r="A160" s="17"/>
      <c r="B160" s="141" t="s">
        <v>341</v>
      </c>
      <c r="C160" s="5" t="s">
        <v>233</v>
      </c>
      <c r="D160" s="11" t="s">
        <v>231</v>
      </c>
      <c r="E160" s="37" t="s">
        <v>234</v>
      </c>
      <c r="F160" s="7"/>
      <c r="G160" s="7"/>
      <c r="H160" s="7"/>
      <c r="I160" s="7" t="s">
        <v>28</v>
      </c>
      <c r="J160" s="7"/>
      <c r="K160" s="7"/>
      <c r="L160" s="7">
        <v>0</v>
      </c>
      <c r="M160" s="7">
        <v>2</v>
      </c>
      <c r="N160" s="7">
        <v>0</v>
      </c>
      <c r="O160" s="26">
        <f t="shared" si="7"/>
        <v>2</v>
      </c>
      <c r="P160" s="26">
        <v>2</v>
      </c>
    </row>
    <row r="161" spans="1:16" s="10" customFormat="1" ht="27" customHeight="1">
      <c r="A161" s="17"/>
      <c r="B161" s="109" t="s">
        <v>342</v>
      </c>
      <c r="C161" s="5" t="s">
        <v>394</v>
      </c>
      <c r="D161" s="93" t="s">
        <v>396</v>
      </c>
      <c r="E161" s="37" t="s">
        <v>235</v>
      </c>
      <c r="F161" s="7"/>
      <c r="G161" s="7"/>
      <c r="H161" s="94"/>
      <c r="I161" s="7" t="s">
        <v>9</v>
      </c>
      <c r="J161" s="7"/>
      <c r="K161" s="7"/>
      <c r="L161" s="7">
        <v>3</v>
      </c>
      <c r="M161" s="7">
        <v>0</v>
      </c>
      <c r="N161" s="7">
        <v>0</v>
      </c>
      <c r="O161" s="26">
        <f t="shared" si="7"/>
        <v>3</v>
      </c>
      <c r="P161" s="26">
        <v>3</v>
      </c>
    </row>
    <row r="162" spans="1:16" ht="12.75">
      <c r="A162" s="26"/>
      <c r="B162" s="141" t="s">
        <v>343</v>
      </c>
      <c r="C162" s="5" t="s">
        <v>395</v>
      </c>
      <c r="D162" s="5" t="s">
        <v>216</v>
      </c>
      <c r="E162" s="37" t="s">
        <v>236</v>
      </c>
      <c r="F162" s="7"/>
      <c r="G162" s="7"/>
      <c r="H162" s="7"/>
      <c r="I162" s="7" t="s">
        <v>8</v>
      </c>
      <c r="J162" s="7"/>
      <c r="K162" s="7"/>
      <c r="L162" s="7">
        <v>2</v>
      </c>
      <c r="M162" s="7">
        <v>0</v>
      </c>
      <c r="N162" s="7">
        <v>0</v>
      </c>
      <c r="O162" s="26">
        <f t="shared" si="7"/>
        <v>2</v>
      </c>
      <c r="P162" s="26">
        <v>2</v>
      </c>
    </row>
    <row r="163" spans="1:16" s="145" customFormat="1" ht="38.25">
      <c r="A163" s="133"/>
      <c r="B163" s="109" t="s">
        <v>344</v>
      </c>
      <c r="C163" s="141" t="s">
        <v>281</v>
      </c>
      <c r="D163" s="141" t="s">
        <v>194</v>
      </c>
      <c r="E163" s="146" t="s">
        <v>128</v>
      </c>
      <c r="F163" s="143"/>
      <c r="G163" s="143"/>
      <c r="H163" s="143"/>
      <c r="I163" s="143" t="s">
        <v>36</v>
      </c>
      <c r="J163" s="143"/>
      <c r="K163" s="143"/>
      <c r="L163" s="143">
        <v>0</v>
      </c>
      <c r="M163" s="143">
        <v>1</v>
      </c>
      <c r="N163" s="143">
        <v>2</v>
      </c>
      <c r="O163" s="144">
        <f>L163+M163+N163</f>
        <v>3</v>
      </c>
      <c r="P163" s="144">
        <v>3</v>
      </c>
    </row>
    <row r="164" spans="1:16" ht="25.5">
      <c r="A164" s="150"/>
      <c r="B164" s="141" t="s">
        <v>345</v>
      </c>
      <c r="C164" s="118" t="s">
        <v>239</v>
      </c>
      <c r="D164" s="156" t="s">
        <v>290</v>
      </c>
      <c r="E164" s="117" t="s">
        <v>240</v>
      </c>
      <c r="F164" s="151"/>
      <c r="G164" s="122"/>
      <c r="H164" s="122"/>
      <c r="I164" s="122"/>
      <c r="J164" s="122" t="s">
        <v>8</v>
      </c>
      <c r="K164" s="6"/>
      <c r="L164" s="7">
        <v>2</v>
      </c>
      <c r="M164" s="7">
        <v>0</v>
      </c>
      <c r="N164" s="7">
        <v>0</v>
      </c>
      <c r="O164" s="26">
        <f>L164+M164+N164</f>
        <v>2</v>
      </c>
      <c r="P164" s="152">
        <v>2</v>
      </c>
    </row>
    <row r="165" spans="1:16" ht="12.75">
      <c r="A165" s="150"/>
      <c r="B165" s="109" t="s">
        <v>346</v>
      </c>
      <c r="C165" s="118" t="s">
        <v>241</v>
      </c>
      <c r="D165" s="157" t="s">
        <v>239</v>
      </c>
      <c r="E165" s="117" t="s">
        <v>242</v>
      </c>
      <c r="F165" s="153"/>
      <c r="G165" s="8"/>
      <c r="H165" s="8"/>
      <c r="I165" s="50"/>
      <c r="J165" s="154" t="s">
        <v>118</v>
      </c>
      <c r="K165" s="26"/>
      <c r="L165" s="7">
        <v>0</v>
      </c>
      <c r="M165" s="7">
        <v>1</v>
      </c>
      <c r="N165" s="7">
        <v>0</v>
      </c>
      <c r="O165" s="26">
        <f>L165+M165+N165</f>
        <v>1</v>
      </c>
      <c r="P165" s="152">
        <v>1</v>
      </c>
    </row>
    <row r="166" spans="1:16" ht="38.25">
      <c r="A166" s="150"/>
      <c r="B166" s="141" t="s">
        <v>347</v>
      </c>
      <c r="C166" s="118" t="s">
        <v>243</v>
      </c>
      <c r="D166" s="156" t="s">
        <v>291</v>
      </c>
      <c r="E166" s="117" t="s">
        <v>244</v>
      </c>
      <c r="F166" s="153"/>
      <c r="G166" s="8"/>
      <c r="H166" s="8"/>
      <c r="I166" s="50"/>
      <c r="J166" s="8"/>
      <c r="K166" s="6" t="s">
        <v>9</v>
      </c>
      <c r="L166" s="7">
        <v>3</v>
      </c>
      <c r="M166" s="7">
        <v>0</v>
      </c>
      <c r="N166" s="7">
        <v>0</v>
      </c>
      <c r="O166" s="26">
        <f>L166+M166+N166</f>
        <v>3</v>
      </c>
      <c r="P166" s="152">
        <v>3</v>
      </c>
    </row>
    <row r="167" spans="1:16" s="10" customFormat="1" ht="12.75">
      <c r="A167" s="17"/>
      <c r="B167" s="109" t="s">
        <v>348</v>
      </c>
      <c r="C167" s="5" t="s">
        <v>237</v>
      </c>
      <c r="D167" s="5" t="s">
        <v>231</v>
      </c>
      <c r="E167" s="37" t="s">
        <v>49</v>
      </c>
      <c r="F167" s="7"/>
      <c r="G167" s="7"/>
      <c r="H167" s="7"/>
      <c r="I167" s="7"/>
      <c r="J167" s="7"/>
      <c r="K167" s="7" t="s">
        <v>48</v>
      </c>
      <c r="L167" s="7">
        <v>2</v>
      </c>
      <c r="M167" s="7">
        <v>0</v>
      </c>
      <c r="N167" s="7">
        <v>1</v>
      </c>
      <c r="O167" s="26">
        <f t="shared" si="7"/>
        <v>3</v>
      </c>
      <c r="P167" s="26">
        <v>4</v>
      </c>
    </row>
    <row r="168" spans="1:16" s="9" customFormat="1" ht="25.5">
      <c r="A168" s="17"/>
      <c r="B168" s="141" t="s">
        <v>349</v>
      </c>
      <c r="C168" s="29" t="s">
        <v>238</v>
      </c>
      <c r="D168" s="30" t="s">
        <v>407</v>
      </c>
      <c r="E168" s="37" t="s">
        <v>55</v>
      </c>
      <c r="F168" s="7"/>
      <c r="G168" s="7"/>
      <c r="H168" s="7"/>
      <c r="I168" s="7"/>
      <c r="J168" s="7"/>
      <c r="K168" s="7" t="s">
        <v>28</v>
      </c>
      <c r="L168" s="7">
        <v>0</v>
      </c>
      <c r="M168" s="7">
        <v>2</v>
      </c>
      <c r="N168" s="7">
        <v>0</v>
      </c>
      <c r="O168" s="26">
        <f t="shared" si="7"/>
        <v>2</v>
      </c>
      <c r="P168" s="26">
        <v>2</v>
      </c>
    </row>
    <row r="169" spans="12:16" ht="12.75">
      <c r="L169" s="62">
        <f>SUM(L147:L168)</f>
        <v>23</v>
      </c>
      <c r="M169" s="62">
        <f>SUM(M147:M168)</f>
        <v>21</v>
      </c>
      <c r="N169" s="62">
        <f>SUM(N147:N168)</f>
        <v>7</v>
      </c>
      <c r="O169" s="62">
        <f>SUM(O147:O168)</f>
        <v>51</v>
      </c>
      <c r="P169" s="62">
        <f>SUM(P147:P168)</f>
        <v>53</v>
      </c>
    </row>
    <row r="170" spans="1:11" ht="12.75">
      <c r="A170" s="40" t="s">
        <v>122</v>
      </c>
      <c r="F170" s="62">
        <f>55-P169</f>
        <v>2</v>
      </c>
      <c r="G170" t="s">
        <v>95</v>
      </c>
      <c r="H170" t="s">
        <v>126</v>
      </c>
      <c r="I170" s="10"/>
      <c r="K170" s="21">
        <f>IF(20-M169-N169&gt;0,20-M169-N169,0)</f>
        <v>0</v>
      </c>
    </row>
    <row r="171" spans="1:16" ht="12.75">
      <c r="A171" t="s">
        <v>103</v>
      </c>
      <c r="B171" s="22"/>
      <c r="C171" s="22"/>
      <c r="D171" s="22"/>
      <c r="E171" s="38"/>
      <c r="F171" s="20"/>
      <c r="G171" s="20"/>
      <c r="H171" s="20"/>
      <c r="I171" s="20"/>
      <c r="J171" s="20"/>
      <c r="K171" s="20"/>
      <c r="L171" s="23"/>
      <c r="M171" s="23"/>
      <c r="N171" s="23"/>
      <c r="O171" s="24"/>
      <c r="P171" s="21"/>
    </row>
    <row r="175" spans="1:11" ht="12.75">
      <c r="A175" s="40"/>
      <c r="F175" s="62"/>
      <c r="I175" s="10"/>
      <c r="K175" s="21"/>
    </row>
    <row r="181" ht="12.75" customHeight="1"/>
  </sheetData>
  <sheetProtection/>
  <mergeCells count="38">
    <mergeCell ref="P5:P6"/>
    <mergeCell ref="L43:O43"/>
    <mergeCell ref="P43:P44"/>
    <mergeCell ref="F43:K43"/>
    <mergeCell ref="F99:G99"/>
    <mergeCell ref="F122:K122"/>
    <mergeCell ref="F83:K83"/>
    <mergeCell ref="L83:O83"/>
    <mergeCell ref="P83:P84"/>
    <mergeCell ref="A83:A84"/>
    <mergeCell ref="B83:B84"/>
    <mergeCell ref="L122:O122"/>
    <mergeCell ref="P122:P123"/>
    <mergeCell ref="A122:A123"/>
    <mergeCell ref="B122:B123"/>
    <mergeCell ref="B5:B6"/>
    <mergeCell ref="E5:E6"/>
    <mergeCell ref="A43:A44"/>
    <mergeCell ref="B43:B44"/>
    <mergeCell ref="E43:E44"/>
    <mergeCell ref="E122:E123"/>
    <mergeCell ref="E83:E84"/>
    <mergeCell ref="A1:P1"/>
    <mergeCell ref="F13:K13"/>
    <mergeCell ref="L13:O13"/>
    <mergeCell ref="E13:E14"/>
    <mergeCell ref="P13:P14"/>
    <mergeCell ref="A13:A14"/>
    <mergeCell ref="B13:B14"/>
    <mergeCell ref="A5:A6"/>
    <mergeCell ref="F5:K5"/>
    <mergeCell ref="L5:O5"/>
    <mergeCell ref="L145:O145"/>
    <mergeCell ref="P145:P146"/>
    <mergeCell ref="A145:A146"/>
    <mergeCell ref="B145:B146"/>
    <mergeCell ref="E145:E146"/>
    <mergeCell ref="F145:K145"/>
  </mergeCells>
  <printOptions gridLines="1" horizontalCentered="1"/>
  <pageMargins left="0.7874015748031497" right="0.7874015748031497" top="0.7086614173228347" bottom="0.07874015748031496" header="0.5118110236220472" footer="0.35433070866141736"/>
  <pageSetup blackAndWhite="1" horizontalDpi="600" verticalDpi="600" orientation="landscape" paperSize="9" scale="99" r:id="rId1"/>
  <headerFooter alignWithMargins="0">
    <oddHeader>&amp;C&amp;Z&amp;F</oddHeader>
  </headerFooter>
  <rowBreaks count="3" manualBreakCount="3">
    <brk id="119" max="255" man="1"/>
    <brk id="142" max="255" man="1"/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TTK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Ádám</dc:creator>
  <cp:keywords/>
  <dc:description/>
  <cp:lastModifiedBy>x</cp:lastModifiedBy>
  <cp:lastPrinted>2008-08-29T09:39:25Z</cp:lastPrinted>
  <dcterms:created xsi:type="dcterms:W3CDTF">2002-07-15T06:14:09Z</dcterms:created>
  <dcterms:modified xsi:type="dcterms:W3CDTF">2010-10-11T07:43:10Z</dcterms:modified>
  <cp:category/>
  <cp:version/>
  <cp:contentType/>
  <cp:contentStatus/>
</cp:coreProperties>
</file>