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mesterszak" sheetId="1" r:id="rId1"/>
    <sheet name="mesterszak_IH" sheetId="2" r:id="rId2"/>
    <sheet name="mesterszak_MGSF" sheetId="3" r:id="rId3"/>
    <sheet name="mesterszak_MIM" sheetId="4" r:id="rId4"/>
    <sheet name="mesterszak_NÖB" sheetId="5" r:id="rId5"/>
    <sheet name="mesterszak_ÖEK" sheetId="6" r:id="rId6"/>
    <sheet name="segédtábla" sheetId="7" state="hidden" r:id="rId7"/>
  </sheets>
  <definedNames>
    <definedName name="_xlfn.COUNTIFS" hidden="1">#NAME?</definedName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Tárgyfelvételtípus">'segédtábla'!$A$2:$A$4</definedName>
    <definedName name="tárgykövetelmény">'segédtábla'!$A$2:$A$4</definedName>
  </definedNames>
  <calcPr fullCalcOnLoad="1"/>
</workbook>
</file>

<file path=xl/comments1.xml><?xml version="1.0" encoding="utf-8"?>
<comments xmlns="http://schemas.openxmlformats.org/spreadsheetml/2006/main">
  <authors>
    <author>Nyitray L?szl?</author>
  </authors>
  <commentList>
    <comment ref="B13" authorId="0">
      <text>
        <r>
          <rPr>
            <b/>
            <sz val="9"/>
            <rFont val="Segoe UI"/>
            <family val="2"/>
          </rPr>
          <t>Nyitray László:</t>
        </r>
        <r>
          <rPr>
            <sz val="9"/>
            <rFont val="Segoe UI"/>
            <family val="2"/>
          </rPr>
          <t xml:space="preserve">
specializáció specifikus a gyak része
</t>
        </r>
      </text>
    </comment>
  </commentList>
</comments>
</file>

<file path=xl/sharedStrings.xml><?xml version="1.0" encoding="utf-8"?>
<sst xmlns="http://schemas.openxmlformats.org/spreadsheetml/2006/main" count="1701" uniqueCount="738">
  <si>
    <t>Ea</t>
  </si>
  <si>
    <t>Gy</t>
  </si>
  <si>
    <t>Tantárgy</t>
  </si>
  <si>
    <t>Kód</t>
  </si>
  <si>
    <t>Előfeltétel I.</t>
  </si>
  <si>
    <t>Előfeltétel II.</t>
  </si>
  <si>
    <t>Tantárgyfelelős</t>
  </si>
  <si>
    <t>Előfeltételek</t>
  </si>
  <si>
    <t>erős</t>
  </si>
  <si>
    <t>gyenge</t>
  </si>
  <si>
    <t>Lgy</t>
  </si>
  <si>
    <t>Előfeltétel III.</t>
  </si>
  <si>
    <t>(t) = társfelvétel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</si>
  <si>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</si>
  <si>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</si>
  <si>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</si>
  <si>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</si>
  <si>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</si>
  <si>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</si>
  <si>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</si>
  <si>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</si>
  <si>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</si>
  <si>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</si>
  <si>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</si>
  <si>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</si>
  <si>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</si>
  <si>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</si>
  <si>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</si>
  <si>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</si>
  <si>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</si>
  <si>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</si>
  <si>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</si>
  <si>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konz</t>
  </si>
  <si>
    <t>Óra</t>
  </si>
  <si>
    <t>Kr.</t>
  </si>
  <si>
    <t>Ért.</t>
  </si>
  <si>
    <t>x</t>
  </si>
  <si>
    <t>K</t>
  </si>
  <si>
    <t>összes kontaktóra</t>
  </si>
  <si>
    <t>összes kredit</t>
  </si>
  <si>
    <t>összes kollokvium</t>
  </si>
  <si>
    <t xml:space="preserve"> </t>
  </si>
  <si>
    <t>Bioinformatika EA</t>
  </si>
  <si>
    <t>Bioinformatika GY</t>
  </si>
  <si>
    <t>Diplomamunka (30 kr)</t>
  </si>
  <si>
    <t>Kísérletes növénybiologiai projektmunka GY</t>
  </si>
  <si>
    <t>Növényi szaporodásbiológia EA</t>
  </si>
  <si>
    <t>Növényi fotobiológia EA</t>
  </si>
  <si>
    <t>Növényi stresszbiológia EA</t>
  </si>
  <si>
    <t>Növény-mikroba kölcsönhatások EA</t>
  </si>
  <si>
    <t>Növény és gomba hatóanyagok EA</t>
  </si>
  <si>
    <t>Kristóf Zoltán</t>
  </si>
  <si>
    <t>Solti Ádám</t>
  </si>
  <si>
    <t>Rudnóy Szabolcs</t>
  </si>
  <si>
    <t>Tamás László</t>
  </si>
  <si>
    <t>Bóka Károly</t>
  </si>
  <si>
    <t>A növények molekuláris biológiája EA</t>
  </si>
  <si>
    <t>Haszonnövények biológiája EA</t>
  </si>
  <si>
    <t>Trópusi erdők ökofiziológiája EA</t>
  </si>
  <si>
    <t>A szárazságtűrés  ökofiziológiája EA</t>
  </si>
  <si>
    <t>A gombák élettana EA</t>
  </si>
  <si>
    <t>Növényi transzformálás és transzgénikus növények EA</t>
  </si>
  <si>
    <t>Növényi ionomika EA</t>
  </si>
  <si>
    <t>Növényi ionomika GY</t>
  </si>
  <si>
    <t>Gélelektroforézis alkalmazása a növénybiológiában GY</t>
  </si>
  <si>
    <t>Növényi szövettenyésztés EA</t>
  </si>
  <si>
    <t>Növényi szövettenyésztés GY</t>
  </si>
  <si>
    <t>Solymosi Katalin</t>
  </si>
  <si>
    <t>Fodor Ferenc</t>
  </si>
  <si>
    <t>Bratek Zoltán</t>
  </si>
  <si>
    <t>Preininger Éva</t>
  </si>
  <si>
    <t>Böddi Béla</t>
  </si>
  <si>
    <t>Élettani vizsgáló módszerek GY</t>
  </si>
  <si>
    <t>Szabályozásbiológia EA</t>
  </si>
  <si>
    <t>Neuroanatómia GY</t>
  </si>
  <si>
    <t>Az ember növekedése és érése EA</t>
  </si>
  <si>
    <t>Celluláris neurofiziológia EA</t>
  </si>
  <si>
    <t>Neurokémia EA</t>
  </si>
  <si>
    <t>Viselkedésélettan EA</t>
  </si>
  <si>
    <t>Biológiai ritmusok EA</t>
  </si>
  <si>
    <t>Elektrofiziológia Gy</t>
  </si>
  <si>
    <t>Glia sejtek élettana EA</t>
  </si>
  <si>
    <t>Fénymikroszkópos technikák Gy</t>
  </si>
  <si>
    <t>Neuroendokrinológia EA</t>
  </si>
  <si>
    <t>Neuropeptidek EA</t>
  </si>
  <si>
    <t>Neurotoxikológia EA</t>
  </si>
  <si>
    <t>Neurofarmakológia EA</t>
  </si>
  <si>
    <t>Humán morfológia I. EA</t>
  </si>
  <si>
    <t>Humán morfológia II. EA</t>
  </si>
  <si>
    <t>A Kárpát-medence népességtörténete EA</t>
  </si>
  <si>
    <t>Adatkezelési és modellezési módszerek a humánbiológiában GY</t>
  </si>
  <si>
    <t>Alkalmazott humánbiológia I. GY</t>
  </si>
  <si>
    <t>Alkalmazott humánbiológia II. GY</t>
  </si>
  <si>
    <t>Dermatoglyphia EA</t>
  </si>
  <si>
    <t>Emberszármazástan  EA</t>
  </si>
  <si>
    <t>Történeti embertani vizsgálati módszerek GY</t>
  </si>
  <si>
    <t>Paleopatológia EA</t>
  </si>
  <si>
    <t>szabadon válaszható</t>
  </si>
  <si>
    <t>Vellai Tibor</t>
  </si>
  <si>
    <t>Podani János</t>
  </si>
  <si>
    <t>Lőw Péter</t>
  </si>
  <si>
    <t>Miklósi Ádám</t>
  </si>
  <si>
    <t>Dobolyi Árpád</t>
  </si>
  <si>
    <t>Oborny Beáta</t>
  </si>
  <si>
    <t>Nyitray László</t>
  </si>
  <si>
    <t>Kacskovics Imre</t>
  </si>
  <si>
    <t>Józsi Mihály</t>
  </si>
  <si>
    <t>Vajna Balázs</t>
  </si>
  <si>
    <t>Kovács Mihály</t>
  </si>
  <si>
    <t>Márialigeti Károly</t>
  </si>
  <si>
    <t>Bajtay Zsuzsa</t>
  </si>
  <si>
    <t>Kovács Mikály</t>
  </si>
  <si>
    <t>Kardos József</t>
  </si>
  <si>
    <t>Reményi Attila (MTA TTK)</t>
  </si>
  <si>
    <t>Dosztányi Zsuzsanna</t>
  </si>
  <si>
    <t>Borsodi Andrea</t>
  </si>
  <si>
    <t>Tóth Erika</t>
  </si>
  <si>
    <t>Makk Judit</t>
  </si>
  <si>
    <t>Felföldi Tamás</t>
  </si>
  <si>
    <t>Kovács M. Gábor</t>
  </si>
  <si>
    <t>Kukolya József (KÉKI)</t>
  </si>
  <si>
    <t>Török Júlia</t>
  </si>
  <si>
    <t>Belák Ágnes (SZIE)</t>
  </si>
  <si>
    <t>Barna Balázs (MTA)</t>
  </si>
  <si>
    <t>Fodor László (ÁTE)</t>
  </si>
  <si>
    <t>Forgách Petra (ÁTE)</t>
  </si>
  <si>
    <t>Kristóf Katalin (SE)</t>
  </si>
  <si>
    <t>Takács Mária (OEK)</t>
  </si>
  <si>
    <t>Földvári Gábor</t>
  </si>
  <si>
    <t>Csire Márta (OEK)</t>
  </si>
  <si>
    <t>Molekuláris sejtbiológia EA</t>
  </si>
  <si>
    <t>Genetika és populációgenetika EA</t>
  </si>
  <si>
    <t>A programozott sejtpusztulás és az autofágia EA</t>
  </si>
  <si>
    <t>Molekuláris genetikai gyakorlat GY</t>
  </si>
  <si>
    <t>Sejt- és szövettani vizsgáló módszerek GY</t>
  </si>
  <si>
    <t>Magasabb módszertani gyakorlat II. GY</t>
  </si>
  <si>
    <t>Az eukarióta génműködés szabályozása EA</t>
  </si>
  <si>
    <t>Genomika EA</t>
  </si>
  <si>
    <t>Tumorbiológia EA</t>
  </si>
  <si>
    <t>Baktérium és fág genetika EA</t>
  </si>
  <si>
    <t>Biológiai membránok EA</t>
  </si>
  <si>
    <t>Fejlődésgenetika GY</t>
  </si>
  <si>
    <t>Fejlődéstan I. EA</t>
  </si>
  <si>
    <t>Fejlődéstan II. GY</t>
  </si>
  <si>
    <t>Genetikai analízis EA</t>
  </si>
  <si>
    <t>Géntérképezés EA</t>
  </si>
  <si>
    <t>Haladó Drosophila genetika GY</t>
  </si>
  <si>
    <t>Humán molekuláris genetika EA</t>
  </si>
  <si>
    <t>Igazságügyi genetika EA</t>
  </si>
  <si>
    <t>Immuncitokémia GY</t>
  </si>
  <si>
    <t>Molekuláris evolúció EA</t>
  </si>
  <si>
    <t>Őssejtbiológia I. EA</t>
  </si>
  <si>
    <t>Őssejtbiológia II. EA</t>
  </si>
  <si>
    <t>Őssejtek és regeneráció EA</t>
  </si>
  <si>
    <t>Prokarióta génszabályozás EA</t>
  </si>
  <si>
    <t>Receptorok, jelátvitel, sejtek közötti kommunikáció EA</t>
  </si>
  <si>
    <t>Rekombináció és alkalmazása a géntechnológiában EA</t>
  </si>
  <si>
    <t>Transzgénikus élőlények EA</t>
  </si>
  <si>
    <t>Csikós György</t>
  </si>
  <si>
    <t>Takács Krisztina</t>
  </si>
  <si>
    <t>Egyed Balázs</t>
  </si>
  <si>
    <t>Juhász Gábor</t>
  </si>
  <si>
    <t>Kovács János</t>
  </si>
  <si>
    <t>Orosz László</t>
  </si>
  <si>
    <t>Sarkadi Balázs</t>
  </si>
  <si>
    <t>Molnár Kinga</t>
  </si>
  <si>
    <t>Varga Máté</t>
  </si>
  <si>
    <t>Pádár Zsolt</t>
  </si>
  <si>
    <t>Uher Ferenc</t>
  </si>
  <si>
    <t>Lengyel Katalin</t>
  </si>
  <si>
    <t>Schlett Katalin</t>
  </si>
  <si>
    <t>Zsákai Annamária</t>
  </si>
  <si>
    <t>Világi Ildikó</t>
  </si>
  <si>
    <t>Détári László</t>
  </si>
  <si>
    <t>Madarász Emília</t>
  </si>
  <si>
    <t>Kovács Krisztina</t>
  </si>
  <si>
    <t>Tóth Attila</t>
  </si>
  <si>
    <t>Tarnawa István</t>
  </si>
  <si>
    <t>Somogyvári Zoltán</t>
  </si>
  <si>
    <t>Hajdu Tamás</t>
  </si>
  <si>
    <t>Gyenis Gyula</t>
  </si>
  <si>
    <t>Bioetika és tudományfilozófia EA</t>
  </si>
  <si>
    <t>Kutatásmódszertan GY</t>
  </si>
  <si>
    <t>–</t>
  </si>
  <si>
    <t>Géntechnológia EA</t>
  </si>
  <si>
    <t>Rendszerbiológia és omika tudományok I. EA</t>
  </si>
  <si>
    <t>Természet és ember EA</t>
  </si>
  <si>
    <t>Málnási-Csizmadia András</t>
  </si>
  <si>
    <t>Neurofiziológia EA</t>
  </si>
  <si>
    <t>kötvál kínálat kreditjei összesen</t>
  </si>
  <si>
    <t>általánosan kötelező blokk kollokviumszáma</t>
  </si>
  <si>
    <t>általánosan kötelező blokk kreditszáma</t>
  </si>
  <si>
    <t>általánosan kötelező blokk kontaktóraszáma</t>
  </si>
  <si>
    <t>Humánökológia I. EA</t>
  </si>
  <si>
    <t>Humánökológia II. EA</t>
  </si>
  <si>
    <t>Neurofiziológiai adatelemzés GY</t>
  </si>
  <si>
    <t>Biometria, haladó biostatisztika EA+GY</t>
  </si>
  <si>
    <t>A sejtváz és a hozzá kapcsolódó molekulák funkciói EA</t>
  </si>
  <si>
    <t>Géntechnológia GY</t>
  </si>
  <si>
    <t>Immunológia EA</t>
  </si>
  <si>
    <t>Immunpatológia EA</t>
  </si>
  <si>
    <t>Fejezetek a klasszikus és molekuláris bakteriológiából EA</t>
  </si>
  <si>
    <t>Fehérjetudomány EA</t>
  </si>
  <si>
    <t>Fehérjék fizikai vizsgálata GY</t>
  </si>
  <si>
    <t>Motorfehérjék EA</t>
  </si>
  <si>
    <t>Fizikai biokémia EA</t>
  </si>
  <si>
    <t>Sejtes jelátvitel molekuláris alapjai EA</t>
  </si>
  <si>
    <t>Fehérje bioinformatikai módszerek GY</t>
  </si>
  <si>
    <t>Az immunrendszer evolúciója és a veleszületett immunitás EA</t>
  </si>
  <si>
    <t>Immunbiotechnológia EA</t>
  </si>
  <si>
    <t>Haladó immunológiai gyakorlatok I. GY</t>
  </si>
  <si>
    <t>Különleges élőhelyek extremofil mikroorganizmusai EA</t>
  </si>
  <si>
    <t>Klasszikus és molekuláris bakteriális taxonómia EA</t>
  </si>
  <si>
    <t>kötvál felveendő kredit</t>
  </si>
  <si>
    <t xml:space="preserve">+ köt.vál. kredit </t>
  </si>
  <si>
    <t xml:space="preserve">+ szabadon vál. kredit </t>
  </si>
  <si>
    <t>+ diplomamunka kredit</t>
  </si>
  <si>
    <t>képzés kredit mindösszesen:</t>
  </si>
  <si>
    <t>ÖSSZESEN  (kötvál, szabadon választható, diplomamunka nélkül!)</t>
  </si>
  <si>
    <t>Klasszikus és molekuláris bakteriális taxonómia GY</t>
  </si>
  <si>
    <t>Az egészséges ember mikrobiótája EA</t>
  </si>
  <si>
    <t>Környezetvédelmi mikrobiológia EA</t>
  </si>
  <si>
    <t>Környezeti mikrobiológiai gyakorlatok GY</t>
  </si>
  <si>
    <t>Gombák molekuláris biológiája EA</t>
  </si>
  <si>
    <t>Emlős-humán szövet- és szervfejlődéstan I. EA</t>
  </si>
  <si>
    <t>Emlős-humán szövet- és szervfejlődéstan II. GY</t>
  </si>
  <si>
    <t>Emlős-humán szövet- és szervfejlődéstan I. EA (t)</t>
  </si>
  <si>
    <t>Emlős-humán szövet- és szervfejlődéstan II. GY (t)</t>
  </si>
  <si>
    <t>Scheuring István</t>
  </si>
  <si>
    <t>Pongrácz Péter</t>
  </si>
  <si>
    <t>Standovár Tibor</t>
  </si>
  <si>
    <t>Rosivall Balázs</t>
  </si>
  <si>
    <t>Kalapos Tibor</t>
  </si>
  <si>
    <t>Farkas János</t>
  </si>
  <si>
    <t>A Kárpát-medence állatvilága EA</t>
  </si>
  <si>
    <t>Tóth Zoltán</t>
  </si>
  <si>
    <t>Herczeg Gábor</t>
  </si>
  <si>
    <t>Adaptív evolúció I. EA</t>
  </si>
  <si>
    <t>Szöllősi Gergely</t>
  </si>
  <si>
    <t>Pásztor Erzsébet</t>
  </si>
  <si>
    <t>Török János</t>
  </si>
  <si>
    <t>Viselkedésökológia EA</t>
  </si>
  <si>
    <t>Etológia és viselkedésökológia GY</t>
  </si>
  <si>
    <t>Pogány Ákos</t>
  </si>
  <si>
    <t>Michl Gábor</t>
  </si>
  <si>
    <t>Kun Ádám</t>
  </si>
  <si>
    <t>Szathmáry Eörs</t>
  </si>
  <si>
    <t>Müller Viktor</t>
  </si>
  <si>
    <t>Török Júlia Katalin</t>
  </si>
  <si>
    <t>Magasabb módszertani gyakorlat I. GY</t>
  </si>
  <si>
    <t>Fény- és elektronmikroszkópia I. EA</t>
  </si>
  <si>
    <t>Molekuláris növénybiológia (projekt munka) GY</t>
  </si>
  <si>
    <t>Irányzatok a növénybiológiában GY</t>
  </si>
  <si>
    <t>Növényi sejtbiológia EA</t>
  </si>
  <si>
    <t>Tudományos publikációk írása angolul GY</t>
  </si>
  <si>
    <t>Alkalmazott mikológia GY</t>
  </si>
  <si>
    <t>Növény és gomba hatóanyagok GY</t>
  </si>
  <si>
    <t>Fény és elektronmikroszkópia I. EA</t>
  </si>
  <si>
    <t>Növény-mikroba kölcsönhatások GY</t>
  </si>
  <si>
    <t>Boldizsár Imre</t>
  </si>
  <si>
    <t>Diplomamunka I.</t>
  </si>
  <si>
    <t>Diplomamunka II.</t>
  </si>
  <si>
    <t>Bioinformatika GY (t)</t>
  </si>
  <si>
    <t>Bioinformatika EA (t)</t>
  </si>
  <si>
    <t>Elmélet alapú ökológia GY (t)</t>
  </si>
  <si>
    <t>Elmélet alapú ökológia EA (t)</t>
  </si>
  <si>
    <t>Biotechnológia EA</t>
  </si>
  <si>
    <t>Algológia EA</t>
  </si>
  <si>
    <t>Protisztológia EA</t>
  </si>
  <si>
    <t>Élelmiszeripari mikrobiológia EA</t>
  </si>
  <si>
    <t>Növénykórtani mikrobiológia EA</t>
  </si>
  <si>
    <t>Állatorvosi bakteriológia EA</t>
  </si>
  <si>
    <t>Állatorvosi virológia EA</t>
  </si>
  <si>
    <t>Humán bakteriológia EA</t>
  </si>
  <si>
    <t>Humán virológia EA</t>
  </si>
  <si>
    <t>Parazitológia EA</t>
  </si>
  <si>
    <t>Általános virológia EA</t>
  </si>
  <si>
    <t>Vellainé Takács Krisztina</t>
  </si>
  <si>
    <t>Pap Ildikó</t>
  </si>
  <si>
    <t>Molekuláris biológia – válogatott fejezetek EA</t>
  </si>
  <si>
    <t>Fejlődés- és molekuláris genetika EA</t>
  </si>
  <si>
    <t>RNS-interferencia EA</t>
  </si>
  <si>
    <t>Gyj = gyakorlati jegy (5 fokozatú)</t>
  </si>
  <si>
    <t>Hf = háromfokozatú értékelés</t>
  </si>
  <si>
    <t>Kf = kétfokozatú értékelés</t>
  </si>
  <si>
    <t>Növény és gomba hatóanyagok EA (t)</t>
  </si>
  <si>
    <t>Fény- és elektronmikroszkópia II. GY</t>
  </si>
  <si>
    <t>bioinfub17em</t>
  </si>
  <si>
    <t>bioinfub17gm</t>
  </si>
  <si>
    <t>biometub17vm</t>
  </si>
  <si>
    <t>bioetiub17em</t>
  </si>
  <si>
    <t>kutmodub17gm</t>
  </si>
  <si>
    <t>gentecub17em</t>
  </si>
  <si>
    <t>rendb1ub17em</t>
  </si>
  <si>
    <t>terembub17em</t>
  </si>
  <si>
    <t>mamgy1ub17gm</t>
  </si>
  <si>
    <t>diplm1ub17dm</t>
  </si>
  <si>
    <t>diplm2ub17dm</t>
  </si>
  <si>
    <t>szabiohb17em</t>
  </si>
  <si>
    <t>eletvmhb17lm</t>
  </si>
  <si>
    <t>emnoerhb17em</t>
  </si>
  <si>
    <t>mamgy2hb17gm</t>
  </si>
  <si>
    <t>neuanahb17lm</t>
  </si>
  <si>
    <t>neufizhb17em</t>
  </si>
  <si>
    <t>biorithb17em</t>
  </si>
  <si>
    <t>elefizhb17gm</t>
  </si>
  <si>
    <t>idsedfhb17em</t>
  </si>
  <si>
    <t>gliaelhb17em</t>
  </si>
  <si>
    <t>fmiktehb17gm</t>
  </si>
  <si>
    <t>neuendhb17em</t>
  </si>
  <si>
    <t>neupephb17em</t>
  </si>
  <si>
    <t>neutoxhb17em</t>
  </si>
  <si>
    <t>neufarhb17em</t>
  </si>
  <si>
    <t>neufamhb17gm</t>
  </si>
  <si>
    <t>humor1hb17em</t>
  </si>
  <si>
    <t>humor2hb17em</t>
  </si>
  <si>
    <t>karnephb17em</t>
  </si>
  <si>
    <t>adahumhb17gm</t>
  </si>
  <si>
    <t>alkhu1hb17lm</t>
  </si>
  <si>
    <t>alkhu2hb17lm</t>
  </si>
  <si>
    <t>embszthb17em</t>
  </si>
  <si>
    <t>humok1hb17em</t>
  </si>
  <si>
    <t>humok2hb17em</t>
  </si>
  <si>
    <t>torevmhb17gm</t>
  </si>
  <si>
    <t>palpathb17em</t>
  </si>
  <si>
    <t>molsbigb17em</t>
  </si>
  <si>
    <t>genpopgb17em</t>
  </si>
  <si>
    <t>fejmoggb17em</t>
  </si>
  <si>
    <t>molgengb17lm</t>
  </si>
  <si>
    <t>ssztvmgb17lm</t>
  </si>
  <si>
    <t>eukgengb17em</t>
  </si>
  <si>
    <t>genomigb17em</t>
  </si>
  <si>
    <t>tumbiogb17em</t>
  </si>
  <si>
    <t>mamgy2gb17gm</t>
  </si>
  <si>
    <t>sejtvagb17em</t>
  </si>
  <si>
    <t>bakfaggb17em</t>
  </si>
  <si>
    <t>biomemgb17em</t>
  </si>
  <si>
    <t>szszf1gb17em</t>
  </si>
  <si>
    <t>szszf2gb17lm</t>
  </si>
  <si>
    <t>fejgengb17lm</t>
  </si>
  <si>
    <t>fejta1gb17em</t>
  </si>
  <si>
    <t>fejta2gb17lm</t>
  </si>
  <si>
    <t>genanagb17em</t>
  </si>
  <si>
    <t>gentergb17em</t>
  </si>
  <si>
    <t>hdrosigb17gm</t>
  </si>
  <si>
    <t>hummoggb17em</t>
  </si>
  <si>
    <t>igagengb17em</t>
  </si>
  <si>
    <t>immcitgb17lm</t>
  </si>
  <si>
    <t>molevogb17em</t>
  </si>
  <si>
    <t>ossbi1gb17em</t>
  </si>
  <si>
    <t>ossbi2gb17em</t>
  </si>
  <si>
    <t>ossreggb17em</t>
  </si>
  <si>
    <t>progengb17em</t>
  </si>
  <si>
    <t>reckomgb17em</t>
  </si>
  <si>
    <t>rekombgb17em</t>
  </si>
  <si>
    <t>rnsintgb17em</t>
  </si>
  <si>
    <t>traelogb17em</t>
  </si>
  <si>
    <t>gentecmb17lm</t>
  </si>
  <si>
    <t>immunomb17em</t>
  </si>
  <si>
    <t>halim1mb17lm</t>
  </si>
  <si>
    <t>kmmikmmb17lm</t>
  </si>
  <si>
    <t>mobivfmb17em</t>
  </si>
  <si>
    <t>fehtudmb17em</t>
  </si>
  <si>
    <t>molbakmb17em</t>
  </si>
  <si>
    <t>ferimmmb17em</t>
  </si>
  <si>
    <t>immpatmb17em</t>
  </si>
  <si>
    <t>mamgy2mb17gm</t>
  </si>
  <si>
    <t>motfehmb17em</t>
  </si>
  <si>
    <t>fizbikmb17em</t>
  </si>
  <si>
    <t>sejjelmb17em</t>
  </si>
  <si>
    <t>fehfizmb17lm</t>
  </si>
  <si>
    <t>fehbnfmb17gm</t>
  </si>
  <si>
    <t>immevomb17em</t>
  </si>
  <si>
    <t>immbtcmb17em</t>
  </si>
  <si>
    <t>extmikmb17em</t>
  </si>
  <si>
    <t>baktaxmb17em</t>
  </si>
  <si>
    <t>baktaxmb17lm</t>
  </si>
  <si>
    <t>embmikmb17em</t>
  </si>
  <si>
    <t>kvemikmb17em</t>
  </si>
  <si>
    <t>kormikmb17lm</t>
  </si>
  <si>
    <t>gmolbimb17em</t>
  </si>
  <si>
    <t>biotecmb17em</t>
  </si>
  <si>
    <t>algolomb17em</t>
  </si>
  <si>
    <t>protismb17em</t>
  </si>
  <si>
    <t>elemikmb17em</t>
  </si>
  <si>
    <t>nkormimb17em</t>
  </si>
  <si>
    <t>alobakmb17em</t>
  </si>
  <si>
    <t>alovirmb17em</t>
  </si>
  <si>
    <t>humbakmb17em</t>
  </si>
  <si>
    <t>humvirmb17em</t>
  </si>
  <si>
    <t>parazimb17em</t>
  </si>
  <si>
    <t>altvirmb17em</t>
  </si>
  <si>
    <t>kisnprnb17lm</t>
  </si>
  <si>
    <t>nszapbnb17em</t>
  </si>
  <si>
    <t>nfotobnb17em</t>
  </si>
  <si>
    <t>nstresnb17em</t>
  </si>
  <si>
    <t>felmi1nb17em</t>
  </si>
  <si>
    <t>molnovnb17lm</t>
  </si>
  <si>
    <t>novmiknb17em</t>
  </si>
  <si>
    <t>iranovnb17gm</t>
  </si>
  <si>
    <t>nghatonb17em</t>
  </si>
  <si>
    <t>mamgy2nb17gm</t>
  </si>
  <si>
    <t>nmolbinb17em</t>
  </si>
  <si>
    <t>nsejtbnb17em</t>
  </si>
  <si>
    <t>hasznbnb17em</t>
  </si>
  <si>
    <t>tropofnb17em</t>
  </si>
  <si>
    <t>szaraznb17em</t>
  </si>
  <si>
    <t>gomeltnb17em</t>
  </si>
  <si>
    <t>novtranb17em</t>
  </si>
  <si>
    <t>kisternb17gm</t>
  </si>
  <si>
    <t>nszovenb17em</t>
  </si>
  <si>
    <t>nszovenb17gm</t>
  </si>
  <si>
    <t>novionnb17em</t>
  </si>
  <si>
    <t>novionnb17lm</t>
  </si>
  <si>
    <t>almikonb17gm</t>
  </si>
  <si>
    <t>tvaktunb17gm</t>
  </si>
  <si>
    <t>pubangnb17gm</t>
  </si>
  <si>
    <t>novmiknb17gm</t>
  </si>
  <si>
    <t>nghatonb17lm</t>
  </si>
  <si>
    <t>felmi3nb17lm</t>
  </si>
  <si>
    <t>gelelfnb17lm</t>
  </si>
  <si>
    <t>nagyevsb17em</t>
  </si>
  <si>
    <t>etologsb17em</t>
  </si>
  <si>
    <t>konzbisb17em</t>
  </si>
  <si>
    <t>molbimsb17lm</t>
  </si>
  <si>
    <t>okologsb17em</t>
  </si>
  <si>
    <t>okogy1sb17tm</t>
  </si>
  <si>
    <t>okogy2sb17lm</t>
  </si>
  <si>
    <t>mamgy2sb17gm</t>
  </si>
  <si>
    <t>hsevoksb17sm</t>
  </si>
  <si>
    <t>karallsb17em</t>
  </si>
  <si>
    <t>karallsb17tm</t>
  </si>
  <si>
    <t>karnovsb17em</t>
  </si>
  <si>
    <t>adevo1sb17em</t>
  </si>
  <si>
    <t>adevo2sb17sm</t>
  </si>
  <si>
    <t>alketosb17em</t>
  </si>
  <si>
    <t>evotorsb17em</t>
  </si>
  <si>
    <t>eletstsb17em</t>
  </si>
  <si>
    <t>elmokosb17em</t>
  </si>
  <si>
    <t>elmokosb17sm</t>
  </si>
  <si>
    <t>etovissb17lm</t>
  </si>
  <si>
    <t>evojatsb17em</t>
  </si>
  <si>
    <t>gersz1sb17em</t>
  </si>
  <si>
    <t>gersz2sb17em</t>
  </si>
  <si>
    <t>gyepoksb17em</t>
  </si>
  <si>
    <t>intbiosb17em</t>
  </si>
  <si>
    <t>koevolsb17sm</t>
  </si>
  <si>
    <t>kogneusb17em</t>
  </si>
  <si>
    <t>novstrsb17em</t>
  </si>
  <si>
    <t>progbisb17gm</t>
  </si>
  <si>
    <t>rendmosb17em</t>
  </si>
  <si>
    <t>szammosb17gm</t>
  </si>
  <si>
    <t>szamadsb17em</t>
  </si>
  <si>
    <t>szoctasb17em</t>
  </si>
  <si>
    <t>valhidsb17em</t>
  </si>
  <si>
    <t>visokosb17em</t>
  </si>
  <si>
    <t>természettudományi ismeretek (11 kr)</t>
  </si>
  <si>
    <t>szakmai ismeretek (17 kr)</t>
  </si>
  <si>
    <t>Specializáció kötelező és kötelezően választható tárgyai (56 kr)</t>
  </si>
  <si>
    <t>Idegtudomány – Humánbiológia specializáció (56 kr)</t>
  </si>
  <si>
    <t>Molekuláris Genetika, Sejt- és Fejlődésbiológia specializáció (56 kr)</t>
  </si>
  <si>
    <t>Szabadon válaszható tárgyak (6 kr)</t>
  </si>
  <si>
    <t xml:space="preserve">Szabadon válaszható tárgyak (6 kr) </t>
  </si>
  <si>
    <t>Növénybiológia specializáció (56 kr)</t>
  </si>
  <si>
    <t xml:space="preserve">Parádi István </t>
  </si>
  <si>
    <t>A nagy evolúciós átmenetek EA</t>
  </si>
  <si>
    <t>Etológia EA</t>
  </si>
  <si>
    <t>Konzervációbiológia EA</t>
  </si>
  <si>
    <t>Molekuláris biológiai módszerek a szupraindividuális biológiában GY</t>
  </si>
  <si>
    <t>Ökológia EA</t>
  </si>
  <si>
    <t>Ökológia gyakorlat I. GY</t>
  </si>
  <si>
    <t>Ökológia gyakorlat II. GY</t>
  </si>
  <si>
    <t>A Homo sapiens evolúciós ökológiája GY</t>
  </si>
  <si>
    <t>A Kárpát-medence állatvilága gyakorlat GY</t>
  </si>
  <si>
    <t>A Kárpát-medence növényvilága EA</t>
  </si>
  <si>
    <t>Adaptív evolúció II. GY</t>
  </si>
  <si>
    <t>Alkalmazott etológia és állatjólét EA</t>
  </si>
  <si>
    <t>Az evolúció történetének rekonstrukciója molekuláris szekvenciákból EA</t>
  </si>
  <si>
    <t>Életmenet-stratégiák az állatvilágban EA</t>
  </si>
  <si>
    <t>Elmélet alapú ökológia EA</t>
  </si>
  <si>
    <t>Elmélet alapú ökológia GY</t>
  </si>
  <si>
    <t>Evolúciós játékelmélet EA</t>
  </si>
  <si>
    <t>Gerincesek szociális élete I. EA</t>
  </si>
  <si>
    <t>Gerincesek szociális élete II. EA</t>
  </si>
  <si>
    <t>Gyepökológia EA</t>
  </si>
  <si>
    <t>Integratív biológia EA</t>
  </si>
  <si>
    <t>Koevolúció GY</t>
  </si>
  <si>
    <t>Kognitív- és neuroetológia EA</t>
  </si>
  <si>
    <t>Növényi stratégiák EA</t>
  </si>
  <si>
    <t>Programozás biológusoknak GY</t>
  </si>
  <si>
    <t>Rendszerbiológiai modellek EA</t>
  </si>
  <si>
    <t>Számítógépes modellezés a biológiában GY</t>
  </si>
  <si>
    <t>Szaporodási rendszerek evolúciós ökológiája a madaraknál EA</t>
  </si>
  <si>
    <t>Szociális tanulás EA</t>
  </si>
  <si>
    <t>Válogatott fejezetek a hidrobiológiából EA</t>
  </si>
  <si>
    <t>DK</t>
  </si>
  <si>
    <t>AK</t>
  </si>
  <si>
    <t>CK</t>
  </si>
  <si>
    <t>DK = "D" típusú kollokvium</t>
  </si>
  <si>
    <t>AK = "A" típusú kollokvium</t>
  </si>
  <si>
    <t>BK = "B" típusú kollokvium</t>
  </si>
  <si>
    <t>CK = "C" típusú kollokvium</t>
  </si>
  <si>
    <t>Tantárgy angol megnevezése</t>
  </si>
  <si>
    <t>Bioinformatics  L</t>
  </si>
  <si>
    <t>Bioinformatics PR</t>
  </si>
  <si>
    <t>Biometry, advanced biostatistics L+PR</t>
  </si>
  <si>
    <t>Bioethics and Philosophy of Science L</t>
  </si>
  <si>
    <t>Research methods PR</t>
  </si>
  <si>
    <t>Genetechnology L</t>
  </si>
  <si>
    <t>Systems and omics biology I. L</t>
  </si>
  <si>
    <t>Nature and humankind L</t>
  </si>
  <si>
    <t>Advanced Methodology I. PR</t>
  </si>
  <si>
    <t>Thesis Research Work I. PR</t>
  </si>
  <si>
    <t>Thesis Research Work II. PR</t>
  </si>
  <si>
    <t>Regulatory biology L</t>
  </si>
  <si>
    <t>Methods in neurophysiology PR</t>
  </si>
  <si>
    <t>Human growth and development L</t>
  </si>
  <si>
    <t>Advanced Methodology II. PR</t>
  </si>
  <si>
    <t>Neuroanatomy PR</t>
  </si>
  <si>
    <t>Cellular neurophysiology L</t>
  </si>
  <si>
    <t>Neurophysiology L</t>
  </si>
  <si>
    <t>Neurochemistry L</t>
  </si>
  <si>
    <t>Behavioural Physiology L</t>
  </si>
  <si>
    <t>Biological Rhythms L</t>
  </si>
  <si>
    <t>Electrophysiology PR</t>
  </si>
  <si>
    <t>Glia physiology L</t>
  </si>
  <si>
    <t>Experimental stem cell biology L</t>
  </si>
  <si>
    <t>Methods in light and fluorescent microsccopy PR</t>
  </si>
  <si>
    <t>Neuroendocrinology L</t>
  </si>
  <si>
    <t>Neuropeptides L</t>
  </si>
  <si>
    <t>Neurotoxicology L</t>
  </si>
  <si>
    <t>Neuropharmacology L</t>
  </si>
  <si>
    <t>Human morphology I. L</t>
  </si>
  <si>
    <t>Human morphology II. L</t>
  </si>
  <si>
    <t>Population history of the Carpathian Basin L</t>
  </si>
  <si>
    <t>Data management and modelling in human biology PR</t>
  </si>
  <si>
    <t>Applied human biology I. PR</t>
  </si>
  <si>
    <t>Applied human biology II. PR</t>
  </si>
  <si>
    <t>Dermatoglyphics L</t>
  </si>
  <si>
    <t>Human evolution L</t>
  </si>
  <si>
    <t>Human ecology I. L</t>
  </si>
  <si>
    <t>Human ecology II. L</t>
  </si>
  <si>
    <t>Physical anthropological research methods PR</t>
  </si>
  <si>
    <t>Paleopathology L</t>
  </si>
  <si>
    <t>Molecular Cell Biology L</t>
  </si>
  <si>
    <t>Genetics and population genetics L</t>
  </si>
  <si>
    <t>Programmed Cell Death and Autophagy L</t>
  </si>
  <si>
    <t>Developmental and molecular genetics L</t>
  </si>
  <si>
    <t>Molecular genetics practice PR</t>
  </si>
  <si>
    <t>Eukaryotic Gene Regulation L</t>
  </si>
  <si>
    <t>Genomics L</t>
  </si>
  <si>
    <t>Biology of cancer L</t>
  </si>
  <si>
    <t>The cytoskeleton of eukaryotic cells L</t>
  </si>
  <si>
    <t>Bacterial and phage genetics L</t>
  </si>
  <si>
    <t>Structure and function of biological membranes L</t>
  </si>
  <si>
    <t>Mammalian-human histology and developmental biology I. L</t>
  </si>
  <si>
    <t>Mammalian-human histology and developmental biology II. PR</t>
  </si>
  <si>
    <t>Developmental Genetics PR</t>
  </si>
  <si>
    <t>Developmental Biology I. L</t>
  </si>
  <si>
    <t>Embryology II. PR</t>
  </si>
  <si>
    <t>Genetic analysis L</t>
  </si>
  <si>
    <t>Genetic mapping L</t>
  </si>
  <si>
    <t>Advanced Drosophila Genetics L</t>
  </si>
  <si>
    <t>Human molecular genetics L</t>
  </si>
  <si>
    <t>Forensic genetics L</t>
  </si>
  <si>
    <t>Immunocytochemistry PR</t>
  </si>
  <si>
    <t>Molecular evolution L</t>
  </si>
  <si>
    <t>Stem cell biology I. L</t>
  </si>
  <si>
    <t>Stem cell biology II. L</t>
  </si>
  <si>
    <t>Stem cells and regeneration L</t>
  </si>
  <si>
    <t>Regulation of prokaryotic gene expression L</t>
  </si>
  <si>
    <t>Receptor-mediated signaling pathways, intercellular communication L</t>
  </si>
  <si>
    <t>Recombination and its application in gene technology L</t>
  </si>
  <si>
    <t>RNA interference (gene silencing) L</t>
  </si>
  <si>
    <t>Transgenic organisms: GMOs, gene therapy, knockout, live imaging L</t>
  </si>
  <si>
    <t>Gene technology PR</t>
  </si>
  <si>
    <t>Immunology L</t>
  </si>
  <si>
    <t>Advanced immunology practice I. PR</t>
  </si>
  <si>
    <t>Classical and molecular methods in microbiology PR</t>
  </si>
  <si>
    <t>Molecular Biology – Selected topics L</t>
  </si>
  <si>
    <t>Protein Science L</t>
  </si>
  <si>
    <t>Trends in classical and molecular bacteriology L</t>
  </si>
  <si>
    <t>Infectional Immunology L</t>
  </si>
  <si>
    <t>Immunopathology L</t>
  </si>
  <si>
    <t>Motor Proteins L</t>
  </si>
  <si>
    <t>Physical Biochemistry L</t>
  </si>
  <si>
    <t>Molecular logic of cellular signaling L</t>
  </si>
  <si>
    <t>Biophysical Techniques to Study Protein Structure, Stability and Interactions PR</t>
  </si>
  <si>
    <t>Practical Protein Bioinformatics PR</t>
  </si>
  <si>
    <t>The innate immunity, evolution of the immune system L</t>
  </si>
  <si>
    <t>Immunbiotechnology L</t>
  </si>
  <si>
    <t>Extremophilic microorganisms of extreme environments L</t>
  </si>
  <si>
    <t>Classical and molecular bacterial taxonomy L</t>
  </si>
  <si>
    <t>Bacterial taxonomy and virus diagnostic PR</t>
  </si>
  <si>
    <t>Microbiota of healthy people L</t>
  </si>
  <si>
    <t>Microbiology of environmental protection  L</t>
  </si>
  <si>
    <t>Environmental microbiology practical Pr</t>
  </si>
  <si>
    <t>Molecular biology of fungi L</t>
  </si>
  <si>
    <t>Biotechnology L</t>
  </si>
  <si>
    <t>Phycology L</t>
  </si>
  <si>
    <t>Protistology  L</t>
  </si>
  <si>
    <t>Food industrial microbiology L</t>
  </si>
  <si>
    <t>Plant pathological microbiology L</t>
  </si>
  <si>
    <t>Veterinary bacteriology L</t>
  </si>
  <si>
    <t>Veterinary virology L</t>
  </si>
  <si>
    <t>Human bacteriology L</t>
  </si>
  <si>
    <t>Human virology L</t>
  </si>
  <si>
    <t>Parasitology L</t>
  </si>
  <si>
    <t>General Virology L</t>
  </si>
  <si>
    <t>Plant biology research project PR</t>
  </si>
  <si>
    <t>Sexual plant reproduction L</t>
  </si>
  <si>
    <t>Photobiology of plants L</t>
  </si>
  <si>
    <t>Plant Stress Biology L</t>
  </si>
  <si>
    <t>Light and electron microscopy I. L</t>
  </si>
  <si>
    <t>Molecular plant biology (laboratory project work) PR</t>
  </si>
  <si>
    <t>Plant-microbe interactions L</t>
  </si>
  <si>
    <t>Trends in plant science seminary PR</t>
  </si>
  <si>
    <t>Molecular organography of plants L</t>
  </si>
  <si>
    <t>Bioactive ingredients of plants and fungi L</t>
  </si>
  <si>
    <t>Plant Molecular Biology L</t>
  </si>
  <si>
    <t>Plant cell biology L</t>
  </si>
  <si>
    <t>Biology of crops L</t>
  </si>
  <si>
    <t>Ecophysiology of tropical forests L</t>
  </si>
  <si>
    <t>Ecophysiology of drought L</t>
  </si>
  <si>
    <t>Physiology of fungi L</t>
  </si>
  <si>
    <t>Plant transformation methods and transgenic plants L</t>
  </si>
  <si>
    <t>Experimental design and data evaluation in plant molecular biology L</t>
  </si>
  <si>
    <t>Plant Cell and Tissue Culture L</t>
  </si>
  <si>
    <t>Plant Cell and Tissue Culture PR</t>
  </si>
  <si>
    <t>Plant ionomics L</t>
  </si>
  <si>
    <t>Plant ionomics PR</t>
  </si>
  <si>
    <t>Applied mycology PR</t>
  </si>
  <si>
    <t>Actual Problems in the Environment Protection L</t>
  </si>
  <si>
    <t>Writing Scientific Papers in English PR</t>
  </si>
  <si>
    <t>Plant-microbe interactions PR</t>
  </si>
  <si>
    <t>Bioactive ingredients of plants and fungi PR</t>
  </si>
  <si>
    <t>Light and electron microscopy II. PR</t>
  </si>
  <si>
    <t>Application of gel electrophoresis in plant biology PR</t>
  </si>
  <si>
    <t>The major transitions in evolution L</t>
  </si>
  <si>
    <t>Ethology L</t>
  </si>
  <si>
    <t>Conservation biology L</t>
  </si>
  <si>
    <t>Molecular methods in supraindividual biology PR</t>
  </si>
  <si>
    <t>Ecology L</t>
  </si>
  <si>
    <t>Ecology practicals I. PR</t>
  </si>
  <si>
    <t>Ecology practicals II. PR</t>
  </si>
  <si>
    <t>The evolutionary ecology of Homo sapiens PR</t>
  </si>
  <si>
    <t>Fauna of the Carpathian Basin L</t>
  </si>
  <si>
    <t>Fauna of the Carpathian Basin PR</t>
  </si>
  <si>
    <t>Vegetation of the Carpathian Basin L</t>
  </si>
  <si>
    <t>Adaptive evolution I. L</t>
  </si>
  <si>
    <t>Adaptive evolution II. PR</t>
  </si>
  <si>
    <t>Applied ethology and animal welfare L</t>
  </si>
  <si>
    <t>Reconstructing evolutionary history from molecular sequences L</t>
  </si>
  <si>
    <t>Life history strategies of animals L</t>
  </si>
  <si>
    <t>Theory-based ecology L</t>
  </si>
  <si>
    <t>Theory-based ecology PR</t>
  </si>
  <si>
    <t>Practicals in ethology and behavioural ecology PR</t>
  </si>
  <si>
    <t>Evolutionary game theory L</t>
  </si>
  <si>
    <t>The social life of vertebrates I. L</t>
  </si>
  <si>
    <t>The social life of vertebrates II. L</t>
  </si>
  <si>
    <t>Grassland Ecology L</t>
  </si>
  <si>
    <t>Integrative biology L</t>
  </si>
  <si>
    <t>Coevolution PR</t>
  </si>
  <si>
    <t>Cognitive and neuroethology L</t>
  </si>
  <si>
    <t>Plant strategies L</t>
  </si>
  <si>
    <t>Computer programming for biologists PR</t>
  </si>
  <si>
    <t>Models of Systems Biology L</t>
  </si>
  <si>
    <t>Computer modelling in biology PR</t>
  </si>
  <si>
    <t>The evolutionary ecology of mating systems in birds L</t>
  </si>
  <si>
    <t>Social learning L</t>
  </si>
  <si>
    <t>Selected chapters from hydrobiology L</t>
  </si>
  <si>
    <t>Behavioural Ecology L</t>
  </si>
  <si>
    <t>Klasszikus és molekuláris mikrobiológiai módszerek GY</t>
  </si>
  <si>
    <t>Fertőzések immunológiája EA</t>
  </si>
  <si>
    <t>kötelező blokk - 14 kredit</t>
  </si>
  <si>
    <t>irányítottan választható kínálat kreditjei összesen</t>
  </si>
  <si>
    <t>irányítottan felveendő kredit</t>
  </si>
  <si>
    <t>+ irányítottan vál. Kredit</t>
  </si>
  <si>
    <t>Növényi molekuláris organográfia EA</t>
  </si>
  <si>
    <t>Molekuláris, Immun- és Mikrobiológia specializáció (56 kr)</t>
  </si>
  <si>
    <t>Ökológia, evolúció- és konzervációbiológia specializáció (56 kr)</t>
  </si>
  <si>
    <t>nmolornb18em</t>
  </si>
  <si>
    <t>adimmumb18em</t>
  </si>
  <si>
    <t>progspgb18em</t>
  </si>
  <si>
    <t>celnefhb18em</t>
  </si>
  <si>
    <t>neukemhb18em</t>
  </si>
  <si>
    <t>viselehb18em</t>
  </si>
  <si>
    <t>kisosbhb18em</t>
  </si>
  <si>
    <t>dermathb18em</t>
  </si>
  <si>
    <t>Összesen</t>
  </si>
  <si>
    <t>Gyj (5)</t>
  </si>
  <si>
    <t>Gyj (3)</t>
  </si>
  <si>
    <t xml:space="preserve">kötelezően választható blokk – 42 kredit  </t>
  </si>
  <si>
    <t>kötelező blokk - 11 kredit</t>
  </si>
  <si>
    <t xml:space="preserve">kötelezően választható blokk – 45 kredit  </t>
  </si>
  <si>
    <t>kötelező blokk - 6 kredit</t>
  </si>
  <si>
    <t xml:space="preserve">kötelezően választható blokk – 20 kredit  </t>
  </si>
  <si>
    <t xml:space="preserve">Irányítottan választható blokk – 30 kredit </t>
  </si>
  <si>
    <t>A természetvédelem aktuális problémái GY</t>
  </si>
  <si>
    <t>Kísérlettervezés a növényi molekuláris biológiában GY</t>
  </si>
  <si>
    <t>kötelező blokk - 4 kredit</t>
  </si>
  <si>
    <t xml:space="preserve">kötelezően választható blokk – 52 kredit </t>
  </si>
  <si>
    <t>A 20 kreditből minimum 10 gyakorlati kredit kell legyen.</t>
  </si>
  <si>
    <t>Legalább 30 kredit e specializáció kötelezően választható blokkjából teljesítendő (ebből 10 gyakorlati kredit kell legyen). A további kreditek bármelyik specializáció tárgyaiból választhatóak.</t>
  </si>
  <si>
    <t>Legalább 22 kredit e specializáció kötelezően választható blokkjából teljesítendő (ebből 14 gyakorlati kredit kell legyen). A további kreditek bármelyik specializáció tárgyaiból választhatóak.</t>
  </si>
  <si>
    <t>Legalább 30 kredit e specializáció kötelezően választható blokkjából teljesítendő. A további kreditek bármelyik specializáció tárgyaiból választhatóak. További feltétel, hogy az 52 kreditből legalább 14 gyakorlati kredit kell legyen.</t>
  </si>
  <si>
    <t>Legalább 10 kreditet e specializáció kötelezően vagy irányítottan választható blokkjából kell felvenni, a további kreditek bármelyik specializáció tárgyaiból választhatóak. A 30 kreditből legalább 4 gyakorlati kredit kell legyen.</t>
  </si>
  <si>
    <t>Értékelés</t>
  </si>
  <si>
    <r>
      <t>Növénybiológia specializáció</t>
    </r>
    <r>
      <rPr>
        <sz val="12"/>
        <rFont val="Arial"/>
        <family val="2"/>
      </rPr>
      <t xml:space="preserve">                                             specializációfelelős:</t>
    </r>
    <r>
      <rPr>
        <b/>
        <sz val="12"/>
        <rFont val="Arial"/>
        <family val="2"/>
      </rPr>
      <t xml:space="preserve"> Dr. Solti Ádám</t>
    </r>
  </si>
  <si>
    <t>Kísérletes őssejtbiológia EA</t>
  </si>
  <si>
    <t xml:space="preserve">Adaptive Immune Response L </t>
  </si>
  <si>
    <t xml:space="preserve">kötelezően választható blokk – 19 kredit </t>
  </si>
  <si>
    <t>irányítottan választható blokk - 23 kredit</t>
  </si>
  <si>
    <t xml:space="preserve">A 23 kreditből legalább 8 kredit labor kell legyen. Legalább 16 kredit e specializáció kötelezően vagy irányítottan választható blokkjából teljesítendő. </t>
  </si>
  <si>
    <r>
      <t xml:space="preserve">Molekuláris genetika, Sejt- és fejlődésbiológia specializáció </t>
    </r>
    <r>
      <rPr>
        <sz val="12"/>
        <rFont val="Arial"/>
        <family val="2"/>
      </rPr>
      <t>specializációfelelős:</t>
    </r>
    <r>
      <rPr>
        <b/>
        <sz val="12"/>
        <rFont val="Arial"/>
        <family val="2"/>
      </rPr>
      <t xml:space="preserve"> Dr. Vellai Tibor</t>
    </r>
  </si>
  <si>
    <r>
      <t xml:space="preserve">Molekuláris, Immun- és Mikrobiológia specializáció </t>
    </r>
    <r>
      <rPr>
        <sz val="12"/>
        <rFont val="Arial"/>
        <family val="2"/>
      </rPr>
      <t>specializációfelelős:</t>
    </r>
    <r>
      <rPr>
        <b/>
        <sz val="12"/>
        <rFont val="Arial"/>
        <family val="2"/>
      </rPr>
      <t xml:space="preserve"> Dr. Józsi Mihály</t>
    </r>
  </si>
  <si>
    <r>
      <rPr>
        <b/>
        <sz val="14"/>
        <rFont val="Arial"/>
        <family val="2"/>
      </rPr>
      <t>Biológus mesterszak tantervi hálója 2020 szeptemberétől</t>
    </r>
    <r>
      <rPr>
        <b/>
        <sz val="18"/>
        <rFont val="Arial"/>
        <family val="2"/>
      </rPr>
      <t xml:space="preserve">
</t>
    </r>
    <r>
      <rPr>
        <sz val="12"/>
        <rFont val="Arial"/>
        <family val="2"/>
      </rPr>
      <t>szakfelelős:</t>
    </r>
    <r>
      <rPr>
        <b/>
        <sz val="12"/>
        <rFont val="Arial"/>
        <family val="2"/>
      </rPr>
      <t xml:space="preserve"> Dr. Nyitray László</t>
    </r>
  </si>
  <si>
    <t>Idegi sejtdifferenciáció EA</t>
  </si>
  <si>
    <t>Differentiation of neuronal cells L</t>
  </si>
  <si>
    <t>Környei Zsuzsa</t>
  </si>
  <si>
    <t>tramk1hb20em</t>
  </si>
  <si>
    <t>Transzlációs medicina - Kórélettan I. EA</t>
  </si>
  <si>
    <t>tramk2hb20em</t>
  </si>
  <si>
    <t>tramk1hb20gm</t>
  </si>
  <si>
    <t>Transzlációs medicina - Kórélettan I. GY</t>
  </si>
  <si>
    <t>tramk2hb20gm</t>
  </si>
  <si>
    <t xml:space="preserve">Transzlációs medicina - Kórélettan II. GY </t>
  </si>
  <si>
    <r>
      <rPr>
        <sz val="11"/>
        <rFont val="Calibri"/>
        <family val="2"/>
      </rPr>
      <t>Transzlációs medicina -  Kórélettan II. EA</t>
    </r>
  </si>
  <si>
    <t>Translational medicine - Pathophysiology I. L</t>
  </si>
  <si>
    <t>Translational medicine - Pathophysiology II. L</t>
  </si>
  <si>
    <t>Translational medicine - Pathophysiology I. PR</t>
  </si>
  <si>
    <t>Translational medicine - Pathophysiology II. PR</t>
  </si>
  <si>
    <t>Data analysis in Neurophysiology PR</t>
  </si>
  <si>
    <t>erős előfeltétel a tárgy kikerülése miatt törölve</t>
  </si>
  <si>
    <r>
      <t xml:space="preserve">Idegtudomány és Humánbiológia specializáció             </t>
    </r>
    <r>
      <rPr>
        <sz val="12"/>
        <rFont val="Arial"/>
        <family val="2"/>
      </rPr>
      <t>specializációfelelős:</t>
    </r>
    <r>
      <rPr>
        <b/>
        <sz val="12"/>
        <rFont val="Arial"/>
        <family val="2"/>
      </rPr>
      <t xml:space="preserve"> Dr. Schlett Katalin</t>
    </r>
  </si>
  <si>
    <r>
      <t xml:space="preserve">Ökológia, Evolúció- és Konzervációbiológia specializáció </t>
    </r>
    <r>
      <rPr>
        <sz val="12"/>
        <rFont val="Arial"/>
        <family val="2"/>
      </rPr>
      <t>specializációfelelős:</t>
    </r>
    <r>
      <rPr>
        <b/>
        <sz val="12"/>
        <rFont val="Arial"/>
        <family val="2"/>
      </rPr>
      <t xml:space="preserve"> Dr. Kalapos Tibor</t>
    </r>
  </si>
  <si>
    <t>Methods on cell biology PR</t>
  </si>
  <si>
    <t>Adaptív immunválasz EA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</si>
</sst>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;;;@"/>
  </numFmts>
  <fonts count="8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9"/>
      <color indexed="53"/>
      <name val="Arial"/>
      <family val="2"/>
    </font>
    <font>
      <b/>
      <sz val="11"/>
      <name val="Calibri"/>
      <family val="2"/>
    </font>
    <font>
      <sz val="10"/>
      <color indexed="62"/>
      <name val="Arial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1"/>
      <color indexed="62"/>
      <name val="Calibri"/>
      <family val="2"/>
    </font>
    <font>
      <b/>
      <sz val="10"/>
      <name val="Calibri"/>
      <family val="2"/>
    </font>
    <font>
      <sz val="20"/>
      <name val="Calibri"/>
      <family val="2"/>
    </font>
    <font>
      <sz val="10"/>
      <color indexed="10"/>
      <name val="Arial"/>
      <family val="2"/>
    </font>
    <font>
      <strike/>
      <sz val="11"/>
      <name val="Calibri"/>
      <family val="2"/>
    </font>
    <font>
      <b/>
      <strike/>
      <sz val="11"/>
      <name val="Calibri"/>
      <family val="2"/>
    </font>
    <font>
      <strike/>
      <sz val="11"/>
      <color indexed="10"/>
      <name val="Calibri"/>
      <family val="2"/>
    </font>
    <font>
      <i/>
      <strike/>
      <sz val="11"/>
      <color indexed="10"/>
      <name val="Calibri"/>
      <family val="2"/>
    </font>
    <font>
      <b/>
      <strike/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sz val="11"/>
      <color rgb="FF222222"/>
      <name val="Calibri"/>
      <family val="2"/>
    </font>
    <font>
      <b/>
      <sz val="11"/>
      <color theme="9" tint="-0.24997000396251678"/>
      <name val="Calibri"/>
      <family val="2"/>
    </font>
    <font>
      <b/>
      <sz val="9"/>
      <color theme="9" tint="-0.24997000396251678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b/>
      <sz val="11"/>
      <color theme="4"/>
      <name val="Calibri"/>
      <family val="2"/>
    </font>
    <font>
      <sz val="10"/>
      <color rgb="FFFF0000"/>
      <name val="Arial"/>
      <family val="2"/>
    </font>
    <font>
      <strike/>
      <sz val="11"/>
      <color rgb="FFFF0000"/>
      <name val="Calibri"/>
      <family val="2"/>
    </font>
    <font>
      <i/>
      <strike/>
      <sz val="11"/>
      <color rgb="FFFF0000"/>
      <name val="Calibri"/>
      <family val="2"/>
    </font>
    <font>
      <b/>
      <strike/>
      <sz val="11"/>
      <color rgb="FFFF0000"/>
      <name val="Calibri"/>
      <family val="2"/>
    </font>
    <font>
      <b/>
      <sz val="9"/>
      <color theme="5"/>
      <name val="Arial"/>
      <family val="2"/>
    </font>
    <font>
      <b/>
      <sz val="9"/>
      <color theme="4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/>
      <right/>
      <top style="thin"/>
      <bottom/>
    </border>
    <border>
      <left style="thin"/>
      <right/>
      <top style="double"/>
      <bottom style="thin"/>
    </border>
    <border>
      <left style="medium"/>
      <right style="medium"/>
      <top style="double"/>
      <bottom style="thin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/>
      <top style="double"/>
      <bottom style="double"/>
    </border>
    <border>
      <left style="medium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double"/>
      <bottom/>
    </border>
    <border>
      <left style="medium"/>
      <right/>
      <top style="double"/>
      <bottom/>
    </border>
    <border>
      <left style="medium"/>
      <right/>
      <top/>
      <bottom style="thin"/>
    </border>
    <border>
      <left/>
      <right/>
      <top/>
      <bottom style="double"/>
    </border>
    <border>
      <left style="double"/>
      <right style="medium"/>
      <top style="double"/>
      <bottom/>
    </border>
    <border>
      <left style="double"/>
      <right style="medium"/>
      <top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medium"/>
      <top style="double"/>
      <bottom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/>
      <top style="double"/>
      <bottom/>
    </border>
    <border>
      <left style="double"/>
      <right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6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11" xfId="57" applyFont="1" applyFill="1" applyBorder="1" applyAlignment="1">
      <alignment horizontal="center" vertical="center"/>
      <protection/>
    </xf>
    <xf numFmtId="0" fontId="2" fillId="0" borderId="11" xfId="57" applyFont="1" applyFill="1" applyBorder="1" applyAlignment="1">
      <alignment horizontal="center" vertical="center"/>
      <protection/>
    </xf>
    <xf numFmtId="0" fontId="0" fillId="0" borderId="11" xfId="57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33" borderId="14" xfId="0" applyFont="1" applyFill="1" applyBorder="1" applyAlignment="1">
      <alignment horizontal="center" vertical="center"/>
    </xf>
    <xf numFmtId="0" fontId="56" fillId="0" borderId="0" xfId="55">
      <alignment/>
      <protection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6" fontId="73" fillId="34" borderId="15" xfId="0" applyNumberFormat="1" applyFont="1" applyFill="1" applyBorder="1" applyAlignment="1">
      <alignment horizontal="center" vertical="center"/>
    </xf>
    <xf numFmtId="166" fontId="73" fillId="34" borderId="12" xfId="0" applyNumberFormat="1" applyFont="1" applyFill="1" applyBorder="1" applyAlignment="1">
      <alignment horizontal="center" vertical="center"/>
    </xf>
    <xf numFmtId="166" fontId="73" fillId="34" borderId="10" xfId="0" applyNumberFormat="1" applyFont="1" applyFill="1" applyBorder="1" applyAlignment="1">
      <alignment horizontal="center" vertical="center"/>
    </xf>
    <xf numFmtId="166" fontId="74" fillId="34" borderId="15" xfId="0" applyNumberFormat="1" applyFont="1" applyFill="1" applyBorder="1" applyAlignment="1">
      <alignment horizontal="center" vertical="center"/>
    </xf>
    <xf numFmtId="166" fontId="74" fillId="34" borderId="12" xfId="0" applyNumberFormat="1" applyFont="1" applyFill="1" applyBorder="1" applyAlignment="1">
      <alignment horizontal="center" vertical="center"/>
    </xf>
    <xf numFmtId="166" fontId="74" fillId="34" borderId="10" xfId="0" applyNumberFormat="1" applyFont="1" applyFill="1" applyBorder="1" applyAlignment="1">
      <alignment horizontal="center" vertical="center"/>
    </xf>
    <xf numFmtId="166" fontId="75" fillId="34" borderId="15" xfId="0" applyNumberFormat="1" applyFont="1" applyFill="1" applyBorder="1" applyAlignment="1">
      <alignment horizontal="center" vertical="center"/>
    </xf>
    <xf numFmtId="166" fontId="75" fillId="34" borderId="12" xfId="0" applyNumberFormat="1" applyFont="1" applyFill="1" applyBorder="1" applyAlignment="1">
      <alignment horizontal="center" vertical="center"/>
    </xf>
    <xf numFmtId="166" fontId="75" fillId="34" borderId="10" xfId="0" applyNumberFormat="1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73" fillId="0" borderId="14" xfId="57" applyFont="1" applyFill="1" applyBorder="1" applyAlignment="1">
      <alignment horizontal="right" vertic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3" fillId="0" borderId="13" xfId="57" applyFont="1" applyFill="1" applyBorder="1" applyAlignment="1">
      <alignment horizontal="right" vertical="center"/>
      <protection/>
    </xf>
    <xf numFmtId="166" fontId="73" fillId="0" borderId="15" xfId="0" applyNumberFormat="1" applyFont="1" applyFill="1" applyBorder="1" applyAlignment="1">
      <alignment horizontal="center" vertical="center"/>
    </xf>
    <xf numFmtId="166" fontId="73" fillId="0" borderId="12" xfId="0" applyNumberFormat="1" applyFont="1" applyFill="1" applyBorder="1" applyAlignment="1">
      <alignment horizontal="center" vertical="center"/>
    </xf>
    <xf numFmtId="166" fontId="73" fillId="0" borderId="10" xfId="0" applyNumberFormat="1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3" fillId="0" borderId="0" xfId="57" applyFont="1" applyFill="1" applyBorder="1" applyAlignment="1">
      <alignment horizontal="right" vertical="center"/>
      <protection/>
    </xf>
    <xf numFmtId="166" fontId="73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left"/>
    </xf>
    <xf numFmtId="0" fontId="56" fillId="0" borderId="12" xfId="0" applyFont="1" applyFill="1" applyBorder="1" applyAlignment="1">
      <alignment horizontal="left"/>
    </xf>
    <xf numFmtId="0" fontId="69" fillId="0" borderId="12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69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6" fillId="0" borderId="13" xfId="0" applyFont="1" applyBorder="1" applyAlignment="1">
      <alignment/>
    </xf>
    <xf numFmtId="0" fontId="73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5" xfId="57" applyFont="1" applyFill="1" applyBorder="1" applyAlignment="1">
      <alignment horizontal="left" vertical="center"/>
      <protection/>
    </xf>
    <xf numFmtId="0" fontId="2" fillId="0" borderId="12" xfId="57" applyFont="1" applyFill="1" applyBorder="1" applyAlignment="1">
      <alignment horizontal="left" vertical="center"/>
      <protection/>
    </xf>
    <xf numFmtId="0" fontId="2" fillId="0" borderId="10" xfId="57" applyFont="1" applyFill="1" applyBorder="1" applyAlignment="1">
      <alignment horizontal="left" vertical="center"/>
      <protection/>
    </xf>
    <xf numFmtId="166" fontId="77" fillId="0" borderId="18" xfId="0" applyNumberFormat="1" applyFont="1" applyFill="1" applyBorder="1" applyAlignment="1">
      <alignment horizontal="center" vertical="center"/>
    </xf>
    <xf numFmtId="166" fontId="77" fillId="0" borderId="12" xfId="0" applyNumberFormat="1" applyFont="1" applyFill="1" applyBorder="1" applyAlignment="1">
      <alignment horizontal="center" vertical="center"/>
    </xf>
    <xf numFmtId="166" fontId="77" fillId="0" borderId="10" xfId="0" applyNumberFormat="1" applyFont="1" applyFill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/>
    </xf>
    <xf numFmtId="0" fontId="78" fillId="0" borderId="0" xfId="0" applyFont="1" applyFill="1" applyBorder="1" applyAlignment="1">
      <alignment horizontal="center" vertical="center"/>
    </xf>
    <xf numFmtId="0" fontId="76" fillId="0" borderId="13" xfId="0" applyFont="1" applyBorder="1" applyAlignment="1">
      <alignment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7" fillId="0" borderId="13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" fillId="35" borderId="14" xfId="0" applyFont="1" applyFill="1" applyBorder="1" applyAlignment="1">
      <alignment horizontal="left" vertical="center" indent="1"/>
    </xf>
    <xf numFmtId="166" fontId="75" fillId="10" borderId="12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vertical="center"/>
    </xf>
    <xf numFmtId="0" fontId="2" fillId="0" borderId="13" xfId="57" applyFont="1" applyFill="1" applyBorder="1" applyAlignment="1">
      <alignment horizontal="right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2" fillId="35" borderId="17" xfId="57" applyFont="1" applyFill="1" applyBorder="1" applyAlignment="1">
      <alignment horizontal="left" vertical="center" indent="1"/>
      <protection/>
    </xf>
    <xf numFmtId="166" fontId="75" fillId="4" borderId="15" xfId="0" applyNumberFormat="1" applyFont="1" applyFill="1" applyBorder="1" applyAlignment="1">
      <alignment horizontal="center" vertical="center"/>
    </xf>
    <xf numFmtId="166" fontId="75" fillId="10" borderId="15" xfId="0" applyNumberFormat="1" applyFont="1" applyFill="1" applyBorder="1" applyAlignment="1">
      <alignment horizontal="center" vertical="center"/>
    </xf>
    <xf numFmtId="166" fontId="73" fillId="34" borderId="19" xfId="0" applyNumberFormat="1" applyFont="1" applyFill="1" applyBorder="1" applyAlignment="1">
      <alignment horizontal="center" vertical="center"/>
    </xf>
    <xf numFmtId="166" fontId="73" fillId="34" borderId="20" xfId="0" applyNumberFormat="1" applyFont="1" applyFill="1" applyBorder="1" applyAlignment="1">
      <alignment horizontal="center" vertical="center"/>
    </xf>
    <xf numFmtId="166" fontId="74" fillId="4" borderId="21" xfId="0" applyNumberFormat="1" applyFont="1" applyFill="1" applyBorder="1" applyAlignment="1">
      <alignment horizontal="center" vertical="center"/>
    </xf>
    <xf numFmtId="166" fontId="73" fillId="4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166" fontId="74" fillId="4" borderId="22" xfId="0" applyNumberFormat="1" applyFont="1" applyFill="1" applyBorder="1" applyAlignment="1">
      <alignment horizontal="center" vertical="center"/>
    </xf>
    <xf numFmtId="166" fontId="74" fillId="4" borderId="23" xfId="0" applyNumberFormat="1" applyFont="1" applyFill="1" applyBorder="1" applyAlignment="1">
      <alignment horizontal="center" vertical="center"/>
    </xf>
    <xf numFmtId="166" fontId="75" fillId="4" borderId="12" xfId="0" applyNumberFormat="1" applyFont="1" applyFill="1" applyBorder="1" applyAlignment="1">
      <alignment horizontal="center" vertical="center"/>
    </xf>
    <xf numFmtId="166" fontId="75" fillId="4" borderId="10" xfId="0" applyNumberFormat="1" applyFont="1" applyFill="1" applyBorder="1" applyAlignment="1">
      <alignment horizontal="center" vertical="center"/>
    </xf>
    <xf numFmtId="166" fontId="73" fillId="4" borderId="20" xfId="0" applyNumberFormat="1" applyFont="1" applyFill="1" applyBorder="1" applyAlignment="1">
      <alignment horizontal="center" vertical="center"/>
    </xf>
    <xf numFmtId="166" fontId="73" fillId="4" borderId="24" xfId="0" applyNumberFormat="1" applyFont="1" applyFill="1" applyBorder="1" applyAlignment="1">
      <alignment horizontal="center" vertical="center"/>
    </xf>
    <xf numFmtId="166" fontId="75" fillId="10" borderId="10" xfId="0" applyNumberFormat="1" applyFont="1" applyFill="1" applyBorder="1" applyAlignment="1">
      <alignment horizontal="center" vertical="center"/>
    </xf>
    <xf numFmtId="0" fontId="2" fillId="0" borderId="13" xfId="57" applyFont="1" applyFill="1" applyBorder="1" applyAlignment="1">
      <alignment horizontal="center" vertical="center"/>
      <protection/>
    </xf>
    <xf numFmtId="0" fontId="40" fillId="0" borderId="18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166" fontId="40" fillId="0" borderId="12" xfId="0" applyNumberFormat="1" applyFont="1" applyFill="1" applyBorder="1" applyAlignment="1">
      <alignment horizontal="center" vertical="center"/>
    </xf>
    <xf numFmtId="166" fontId="40" fillId="0" borderId="18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indent="1"/>
    </xf>
    <xf numFmtId="0" fontId="2" fillId="0" borderId="14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13" xfId="57" applyFont="1" applyFill="1" applyBorder="1" applyAlignment="1">
      <alignment horizontal="left" vertical="center" indent="1"/>
      <protection/>
    </xf>
    <xf numFmtId="0" fontId="2" fillId="0" borderId="13" xfId="57" applyFont="1" applyFill="1" applyBorder="1" applyAlignment="1">
      <alignment vertical="center"/>
      <protection/>
    </xf>
    <xf numFmtId="0" fontId="2" fillId="0" borderId="13" xfId="57" applyFont="1" applyFill="1" applyBorder="1" applyAlignment="1">
      <alignment horizontal="left" vertical="center"/>
      <protection/>
    </xf>
    <xf numFmtId="0" fontId="2" fillId="34" borderId="11" xfId="0" applyFont="1" applyFill="1" applyBorder="1" applyAlignment="1">
      <alignment vertical="center"/>
    </xf>
    <xf numFmtId="0" fontId="75" fillId="34" borderId="14" xfId="57" applyFont="1" applyFill="1" applyBorder="1" applyAlignment="1">
      <alignment horizontal="right" vertical="center" indent="1"/>
      <protection/>
    </xf>
    <xf numFmtId="0" fontId="75" fillId="34" borderId="15" xfId="0" applyFont="1" applyFill="1" applyBorder="1" applyAlignment="1">
      <alignment horizontal="center" vertical="center"/>
    </xf>
    <xf numFmtId="0" fontId="75" fillId="34" borderId="12" xfId="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75" fillId="10" borderId="16" xfId="57" applyFont="1" applyFill="1" applyBorder="1" applyAlignment="1">
      <alignment horizontal="right" vertical="center"/>
      <protection/>
    </xf>
    <xf numFmtId="0" fontId="75" fillId="10" borderId="13" xfId="57" applyFont="1" applyFill="1" applyBorder="1" applyAlignment="1" quotePrefix="1">
      <alignment horizontal="right" vertical="center" wrapText="1" indent="1"/>
      <protection/>
    </xf>
    <xf numFmtId="0" fontId="75" fillId="10" borderId="26" xfId="57" applyFont="1" applyFill="1" applyBorder="1" applyAlignment="1">
      <alignment horizontal="right" vertical="center"/>
      <protection/>
    </xf>
    <xf numFmtId="0" fontId="75" fillId="10" borderId="27" xfId="57" applyFont="1" applyFill="1" applyBorder="1" applyAlignment="1" quotePrefix="1">
      <alignment horizontal="right" vertical="center" wrapText="1" indent="1"/>
      <protection/>
    </xf>
    <xf numFmtId="166" fontId="75" fillId="10" borderId="21" xfId="0" applyNumberFormat="1" applyFont="1" applyFill="1" applyBorder="1" applyAlignment="1">
      <alignment horizontal="center" vertical="center"/>
    </xf>
    <xf numFmtId="166" fontId="75" fillId="10" borderId="22" xfId="0" applyNumberFormat="1" applyFont="1" applyFill="1" applyBorder="1" applyAlignment="1">
      <alignment horizontal="center" vertical="center"/>
    </xf>
    <xf numFmtId="166" fontId="75" fillId="10" borderId="23" xfId="0" applyNumberFormat="1" applyFont="1" applyFill="1" applyBorder="1" applyAlignment="1">
      <alignment horizontal="center" vertical="center"/>
    </xf>
    <xf numFmtId="0" fontId="75" fillId="10" borderId="28" xfId="57" applyFont="1" applyFill="1" applyBorder="1" applyAlignment="1">
      <alignment horizontal="right" vertical="center"/>
      <protection/>
    </xf>
    <xf numFmtId="0" fontId="75" fillId="10" borderId="29" xfId="57" applyFont="1" applyFill="1" applyBorder="1" applyAlignment="1" quotePrefix="1">
      <alignment horizontal="right" vertical="center" wrapText="1" indent="1"/>
      <protection/>
    </xf>
    <xf numFmtId="166" fontId="75" fillId="10" borderId="19" xfId="0" applyNumberFormat="1" applyFont="1" applyFill="1" applyBorder="1" applyAlignment="1">
      <alignment horizontal="center" vertical="center"/>
    </xf>
    <xf numFmtId="166" fontId="75" fillId="10" borderId="20" xfId="0" applyNumberFormat="1" applyFont="1" applyFill="1" applyBorder="1" applyAlignment="1">
      <alignment horizontal="center" vertical="center"/>
    </xf>
    <xf numFmtId="166" fontId="75" fillId="10" borderId="24" xfId="0" applyNumberFormat="1" applyFont="1" applyFill="1" applyBorder="1" applyAlignment="1">
      <alignment horizontal="center" vertical="center"/>
    </xf>
    <xf numFmtId="0" fontId="73" fillId="0" borderId="17" xfId="57" applyFont="1" applyFill="1" applyBorder="1" applyAlignment="1">
      <alignment horizontal="right" vertical="center"/>
      <protection/>
    </xf>
    <xf numFmtId="166" fontId="2" fillId="0" borderId="1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75" fillId="34" borderId="17" xfId="57" applyFont="1" applyFill="1" applyBorder="1" applyAlignment="1">
      <alignment horizontal="left" vertical="center" indent="1"/>
      <protection/>
    </xf>
    <xf numFmtId="0" fontId="75" fillId="34" borderId="11" xfId="0" applyFont="1" applyFill="1" applyBorder="1" applyAlignment="1">
      <alignment vertical="center"/>
    </xf>
    <xf numFmtId="166" fontId="75" fillId="10" borderId="30" xfId="0" applyNumberFormat="1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66" fontId="73" fillId="0" borderId="31" xfId="0" applyNumberFormat="1" applyFont="1" applyFill="1" applyBorder="1" applyAlignment="1">
      <alignment horizontal="center" vertical="center"/>
    </xf>
    <xf numFmtId="166" fontId="73" fillId="0" borderId="30" xfId="0" applyNumberFormat="1" applyFont="1" applyFill="1" applyBorder="1" applyAlignment="1">
      <alignment horizontal="center" vertical="center"/>
    </xf>
    <xf numFmtId="166" fontId="2" fillId="0" borderId="30" xfId="0" applyNumberFormat="1" applyFont="1" applyFill="1" applyBorder="1" applyAlignment="1">
      <alignment horizontal="center" vertical="center"/>
    </xf>
    <xf numFmtId="166" fontId="2" fillId="0" borderId="32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75" fillId="35" borderId="35" xfId="57" applyFont="1" applyFill="1" applyBorder="1" applyAlignment="1">
      <alignment horizontal="right" vertical="center"/>
      <protection/>
    </xf>
    <xf numFmtId="0" fontId="75" fillId="35" borderId="36" xfId="57" applyFont="1" applyFill="1" applyBorder="1" applyAlignment="1" quotePrefix="1">
      <alignment horizontal="right" vertical="center" wrapText="1" indent="1"/>
      <protection/>
    </xf>
    <xf numFmtId="166" fontId="75" fillId="35" borderId="37" xfId="0" applyNumberFormat="1" applyFont="1" applyFill="1" applyBorder="1" applyAlignment="1">
      <alignment horizontal="center" vertical="center"/>
    </xf>
    <xf numFmtId="166" fontId="75" fillId="35" borderId="38" xfId="0" applyNumberFormat="1" applyFont="1" applyFill="1" applyBorder="1" applyAlignment="1">
      <alignment horizontal="center" vertical="center"/>
    </xf>
    <xf numFmtId="166" fontId="75" fillId="35" borderId="39" xfId="0" applyNumberFormat="1" applyFont="1" applyFill="1" applyBorder="1" applyAlignment="1">
      <alignment horizontal="center" vertical="center"/>
    </xf>
    <xf numFmtId="0" fontId="73" fillId="0" borderId="30" xfId="0" applyFont="1" applyFill="1" applyBorder="1" applyAlignment="1">
      <alignment horizontal="center" vertical="center"/>
    </xf>
    <xf numFmtId="0" fontId="73" fillId="0" borderId="33" xfId="0" applyFont="1" applyFill="1" applyBorder="1" applyAlignment="1">
      <alignment horizontal="center" vertical="center"/>
    </xf>
    <xf numFmtId="0" fontId="2" fillId="0" borderId="34" xfId="57" applyFont="1" applyFill="1" applyBorder="1" applyAlignment="1">
      <alignment horizontal="center" vertical="center"/>
      <protection/>
    </xf>
    <xf numFmtId="0" fontId="2" fillId="0" borderId="31" xfId="57" applyFont="1" applyFill="1" applyBorder="1" applyAlignment="1">
      <alignment horizontal="left" vertical="center"/>
      <protection/>
    </xf>
    <xf numFmtId="0" fontId="2" fillId="0" borderId="30" xfId="57" applyFont="1" applyFill="1" applyBorder="1" applyAlignment="1">
      <alignment horizontal="left" vertical="center"/>
      <protection/>
    </xf>
    <xf numFmtId="0" fontId="2" fillId="0" borderId="32" xfId="57" applyFont="1" applyFill="1" applyBorder="1" applyAlignment="1">
      <alignment horizontal="left" vertical="center"/>
      <protection/>
    </xf>
    <xf numFmtId="0" fontId="2" fillId="0" borderId="40" xfId="57" applyFont="1" applyFill="1" applyBorder="1" applyAlignment="1">
      <alignment horizontal="center" vertical="center"/>
      <protection/>
    </xf>
    <xf numFmtId="166" fontId="75" fillId="35" borderId="41" xfId="0" applyNumberFormat="1" applyFont="1" applyFill="1" applyBorder="1" applyAlignment="1">
      <alignment horizontal="center" vertical="center"/>
    </xf>
    <xf numFmtId="0" fontId="2" fillId="0" borderId="15" xfId="57" applyFont="1" applyFill="1" applyBorder="1" applyAlignment="1">
      <alignment horizontal="center" vertic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9" xfId="57" applyFont="1" applyFill="1" applyBorder="1" applyAlignment="1">
      <alignment horizontal="center" vertical="center"/>
      <protection/>
    </xf>
    <xf numFmtId="0" fontId="2" fillId="0" borderId="20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73" fillId="0" borderId="0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2" fillId="0" borderId="30" xfId="5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76" fillId="0" borderId="13" xfId="0" applyFont="1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11" xfId="57" applyFont="1" applyFill="1" applyBorder="1" applyAlignment="1">
      <alignment horizontal="left" vertical="center"/>
      <protection/>
    </xf>
    <xf numFmtId="0" fontId="2" fillId="0" borderId="11" xfId="57" applyFont="1" applyFill="1" applyBorder="1" applyAlignment="1">
      <alignment horizontal="left" vertical="center"/>
      <protection/>
    </xf>
    <xf numFmtId="0" fontId="2" fillId="33" borderId="11" xfId="0" applyFont="1" applyFill="1" applyBorder="1" applyAlignment="1">
      <alignment horizontal="left" vertical="center"/>
    </xf>
    <xf numFmtId="0" fontId="4" fillId="0" borderId="11" xfId="57" applyFont="1" applyFill="1" applyBorder="1" applyAlignment="1">
      <alignment horizontal="left" vertical="center"/>
      <protection/>
    </xf>
    <xf numFmtId="0" fontId="2" fillId="35" borderId="11" xfId="0" applyFont="1" applyFill="1" applyBorder="1" applyAlignment="1">
      <alignment horizontal="left" vertical="center"/>
    </xf>
    <xf numFmtId="0" fontId="2" fillId="0" borderId="11" xfId="57" applyFont="1" applyFill="1" applyBorder="1" applyAlignment="1">
      <alignment horizontal="left"/>
      <protection/>
    </xf>
    <xf numFmtId="0" fontId="75" fillId="34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0" fillId="0" borderId="0" xfId="0" applyFont="1" applyFill="1" applyAlignment="1">
      <alignment horizontal="center" vertical="center"/>
    </xf>
    <xf numFmtId="0" fontId="69" fillId="0" borderId="13" xfId="0" applyFont="1" applyBorder="1" applyAlignment="1">
      <alignment horizontal="left"/>
    </xf>
    <xf numFmtId="0" fontId="2" fillId="34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6" borderId="17" xfId="57" applyFont="1" applyFill="1" applyBorder="1" applyAlignment="1">
      <alignment horizontal="left" vertical="center"/>
      <protection/>
    </xf>
    <xf numFmtId="0" fontId="2" fillId="36" borderId="17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4" xfId="57" applyFont="1" applyFill="1" applyBorder="1" applyAlignment="1">
      <alignment horizontal="left" vertical="center"/>
      <protection/>
    </xf>
    <xf numFmtId="0" fontId="73" fillId="0" borderId="14" xfId="0" applyFont="1" applyFill="1" applyBorder="1" applyAlignment="1">
      <alignment horizontal="center" vertical="center"/>
    </xf>
    <xf numFmtId="0" fontId="17" fillId="0" borderId="14" xfId="57" applyFont="1" applyFill="1" applyBorder="1" applyAlignment="1">
      <alignment horizontal="left" vertical="center"/>
      <protection/>
    </xf>
    <xf numFmtId="0" fontId="56" fillId="0" borderId="16" xfId="0" applyFont="1" applyBorder="1" applyAlignment="1">
      <alignment horizontal="left"/>
    </xf>
    <xf numFmtId="0" fontId="56" fillId="0" borderId="12" xfId="0" applyFont="1" applyFill="1" applyBorder="1" applyAlignment="1">
      <alignment horizontal="left"/>
    </xf>
    <xf numFmtId="0" fontId="56" fillId="0" borderId="12" xfId="0" applyFont="1" applyBorder="1" applyAlignment="1">
      <alignment horizontal="left"/>
    </xf>
    <xf numFmtId="0" fontId="56" fillId="0" borderId="13" xfId="0" applyFont="1" applyFill="1" applyBorder="1" applyAlignment="1">
      <alignment horizontal="left"/>
    </xf>
    <xf numFmtId="0" fontId="56" fillId="0" borderId="13" xfId="0" applyFont="1" applyBorder="1" applyAlignment="1">
      <alignment/>
    </xf>
    <xf numFmtId="0" fontId="56" fillId="0" borderId="13" xfId="0" applyFont="1" applyFill="1" applyBorder="1" applyAlignment="1">
      <alignment/>
    </xf>
    <xf numFmtId="0" fontId="56" fillId="36" borderId="13" xfId="0" applyFont="1" applyFill="1" applyBorder="1" applyAlignment="1">
      <alignment/>
    </xf>
    <xf numFmtId="0" fontId="56" fillId="0" borderId="13" xfId="0" applyFont="1" applyBorder="1" applyAlignment="1">
      <alignment vertical="center" wrapText="1"/>
    </xf>
    <xf numFmtId="0" fontId="42" fillId="0" borderId="14" xfId="57" applyFont="1" applyFill="1" applyBorder="1" applyAlignment="1">
      <alignment horizontal="left" vertical="center"/>
      <protection/>
    </xf>
    <xf numFmtId="0" fontId="17" fillId="0" borderId="40" xfId="57" applyFont="1" applyFill="1" applyBorder="1" applyAlignment="1">
      <alignment horizontal="left" vertical="center"/>
      <protection/>
    </xf>
    <xf numFmtId="0" fontId="17" fillId="0" borderId="11" xfId="57" applyFont="1" applyFill="1" applyBorder="1" applyAlignment="1">
      <alignment horizontal="left" vertical="center"/>
      <protection/>
    </xf>
    <xf numFmtId="0" fontId="40" fillId="0" borderId="11" xfId="57" applyFont="1" applyFill="1" applyBorder="1" applyAlignment="1">
      <alignment horizontal="left" vertical="center"/>
      <protection/>
    </xf>
    <xf numFmtId="0" fontId="42" fillId="0" borderId="11" xfId="57" applyFont="1" applyFill="1" applyBorder="1" applyAlignment="1">
      <alignment horizontal="left" vertical="center"/>
      <protection/>
    </xf>
    <xf numFmtId="0" fontId="40" fillId="0" borderId="11" xfId="57" applyFont="1" applyFill="1" applyBorder="1" applyAlignment="1">
      <alignment horizontal="left"/>
      <protection/>
    </xf>
    <xf numFmtId="0" fontId="40" fillId="0" borderId="13" xfId="0" applyFont="1" applyFill="1" applyBorder="1" applyAlignment="1">
      <alignment horizontal="left"/>
    </xf>
    <xf numFmtId="0" fontId="17" fillId="0" borderId="11" xfId="57" applyFont="1" applyFill="1" applyBorder="1" applyAlignment="1">
      <alignment horizontal="left"/>
      <protection/>
    </xf>
    <xf numFmtId="0" fontId="40" fillId="0" borderId="13" xfId="0" applyFont="1" applyBorder="1" applyAlignment="1">
      <alignment horizontal="left"/>
    </xf>
    <xf numFmtId="0" fontId="42" fillId="0" borderId="13" xfId="0" applyFont="1" applyFill="1" applyBorder="1" applyAlignment="1">
      <alignment vertical="center"/>
    </xf>
    <xf numFmtId="0" fontId="42" fillId="0" borderId="34" xfId="57" applyFont="1" applyFill="1" applyBorder="1" applyAlignment="1">
      <alignment horizontal="left" vertical="center"/>
      <protection/>
    </xf>
    <xf numFmtId="0" fontId="56" fillId="0" borderId="13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43" fillId="0" borderId="13" xfId="57" applyFont="1" applyFill="1" applyBorder="1" applyAlignment="1">
      <alignment horizontal="left" vertical="center"/>
      <protection/>
    </xf>
    <xf numFmtId="0" fontId="40" fillId="0" borderId="25" xfId="0" applyFont="1" applyFill="1" applyBorder="1" applyAlignment="1">
      <alignment horizontal="left" vertical="center" wrapText="1" indent="1"/>
    </xf>
    <xf numFmtId="0" fontId="40" fillId="0" borderId="0" xfId="0" applyFont="1" applyFill="1" applyBorder="1" applyAlignment="1">
      <alignment horizontal="left" vertical="center" wrapText="1" indent="1"/>
    </xf>
    <xf numFmtId="0" fontId="40" fillId="35" borderId="14" xfId="0" applyFont="1" applyFill="1" applyBorder="1" applyAlignment="1">
      <alignment vertical="center"/>
    </xf>
    <xf numFmtId="0" fontId="40" fillId="35" borderId="11" xfId="0" applyFont="1" applyFill="1" applyBorder="1" applyAlignment="1">
      <alignment horizontal="left" vertical="center" wrapText="1" indent="1"/>
    </xf>
    <xf numFmtId="0" fontId="40" fillId="34" borderId="11" xfId="0" applyFont="1" applyFill="1" applyBorder="1" applyAlignment="1">
      <alignment horizontal="left" vertical="center" wrapText="1" indent="1"/>
    </xf>
    <xf numFmtId="0" fontId="40" fillId="0" borderId="14" xfId="0" applyFont="1" applyFill="1" applyBorder="1" applyAlignment="1">
      <alignment horizontal="left" vertical="center" indent="1"/>
    </xf>
    <xf numFmtId="0" fontId="40" fillId="0" borderId="0" xfId="0" applyFont="1" applyFill="1" applyBorder="1" applyAlignment="1">
      <alignment horizontal="left" vertical="center" indent="1"/>
    </xf>
    <xf numFmtId="0" fontId="17" fillId="0" borderId="0" xfId="0" applyFont="1" applyAlignment="1">
      <alignment horizontal="left" indent="1"/>
    </xf>
    <xf numFmtId="0" fontId="17" fillId="0" borderId="0" xfId="0" applyFont="1" applyFill="1" applyAlignment="1">
      <alignment horizontal="left"/>
    </xf>
    <xf numFmtId="0" fontId="17" fillId="0" borderId="13" xfId="0" applyFont="1" applyFill="1" applyBorder="1" applyAlignment="1">
      <alignment vertical="center"/>
    </xf>
    <xf numFmtId="0" fontId="17" fillId="36" borderId="14" xfId="0" applyFont="1" applyFill="1" applyBorder="1" applyAlignment="1">
      <alignment horizontal="left" vertical="center"/>
    </xf>
    <xf numFmtId="0" fontId="17" fillId="33" borderId="1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40" fillId="35" borderId="14" xfId="0" applyFont="1" applyFill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vertical="center"/>
    </xf>
    <xf numFmtId="0" fontId="56" fillId="0" borderId="16" xfId="0" applyFont="1" applyBorder="1" applyAlignment="1">
      <alignment horizontal="left"/>
    </xf>
    <xf numFmtId="0" fontId="2" fillId="35" borderId="11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vertical="center"/>
    </xf>
    <xf numFmtId="0" fontId="17" fillId="0" borderId="13" xfId="57" applyFont="1" applyFill="1" applyBorder="1" applyAlignment="1">
      <alignment vertical="center"/>
      <protection/>
    </xf>
    <xf numFmtId="0" fontId="44" fillId="33" borderId="14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left" vertical="center"/>
    </xf>
    <xf numFmtId="0" fontId="42" fillId="0" borderId="17" xfId="57" applyFont="1" applyFill="1" applyBorder="1" applyAlignment="1">
      <alignment vertical="center"/>
      <protection/>
    </xf>
    <xf numFmtId="0" fontId="56" fillId="0" borderId="16" xfId="0" applyFont="1" applyBorder="1" applyAlignment="1">
      <alignment vertical="center"/>
    </xf>
    <xf numFmtId="0" fontId="56" fillId="0" borderId="16" xfId="0" applyFont="1" applyBorder="1" applyAlignment="1">
      <alignment/>
    </xf>
    <xf numFmtId="0" fontId="17" fillId="0" borderId="10" xfId="0" applyFont="1" applyBorder="1" applyAlignment="1">
      <alignment vertical="center"/>
    </xf>
    <xf numFmtId="0" fontId="17" fillId="0" borderId="10" xfId="57" applyFont="1" applyFill="1" applyBorder="1" applyAlignment="1">
      <alignment vertical="center"/>
      <protection/>
    </xf>
    <xf numFmtId="0" fontId="17" fillId="0" borderId="14" xfId="57" applyFont="1" applyFill="1" applyBorder="1" applyAlignment="1">
      <alignment vertical="center"/>
      <protection/>
    </xf>
    <xf numFmtId="0" fontId="56" fillId="0" borderId="13" xfId="0" applyFont="1" applyBorder="1" applyAlignment="1">
      <alignment/>
    </xf>
    <xf numFmtId="0" fontId="40" fillId="0" borderId="11" xfId="57" applyFont="1" applyFill="1" applyBorder="1" applyAlignment="1">
      <alignment vertical="center"/>
      <protection/>
    </xf>
    <xf numFmtId="0" fontId="17" fillId="0" borderId="11" xfId="57" applyFont="1" applyFill="1" applyBorder="1" applyAlignment="1">
      <alignment vertical="center"/>
      <protection/>
    </xf>
    <xf numFmtId="0" fontId="42" fillId="0" borderId="11" xfId="57" applyFont="1" applyFill="1" applyBorder="1" applyAlignment="1">
      <alignment vertical="center"/>
      <protection/>
    </xf>
    <xf numFmtId="0" fontId="42" fillId="0" borderId="40" xfId="57" applyFont="1" applyFill="1" applyBorder="1" applyAlignment="1">
      <alignment vertical="center"/>
      <protection/>
    </xf>
    <xf numFmtId="0" fontId="17" fillId="33" borderId="14" xfId="0" applyFont="1" applyFill="1" applyBorder="1" applyAlignment="1">
      <alignment vertical="center"/>
    </xf>
    <xf numFmtId="0" fontId="40" fillId="35" borderId="11" xfId="0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40" fillId="0" borderId="13" xfId="0" applyFont="1" applyFill="1" applyBorder="1" applyAlignment="1">
      <alignment vertical="center"/>
    </xf>
    <xf numFmtId="0" fontId="40" fillId="0" borderId="25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40" fillId="35" borderId="11" xfId="0" applyFont="1" applyFill="1" applyBorder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0" fontId="40" fillId="0" borderId="25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14" xfId="57" applyFont="1" applyFill="1" applyBorder="1" applyAlignment="1">
      <alignment horizontal="left" vertical="center" wrapText="1"/>
      <protection/>
    </xf>
    <xf numFmtId="0" fontId="40" fillId="35" borderId="14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81" fillId="34" borderId="14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/>
    </xf>
    <xf numFmtId="0" fontId="42" fillId="33" borderId="13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horizontal="left"/>
    </xf>
    <xf numFmtId="0" fontId="47" fillId="0" borderId="0" xfId="0" applyFont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69" fillId="0" borderId="13" xfId="0" applyFont="1" applyBorder="1" applyAlignment="1">
      <alignment/>
    </xf>
    <xf numFmtId="0" fontId="69" fillId="0" borderId="12" xfId="0" applyFont="1" applyFill="1" applyBorder="1" applyAlignment="1">
      <alignment/>
    </xf>
    <xf numFmtId="0" fontId="42" fillId="0" borderId="10" xfId="0" applyFont="1" applyBorder="1" applyAlignment="1">
      <alignment vertical="center"/>
    </xf>
    <xf numFmtId="0" fontId="40" fillId="0" borderId="13" xfId="0" applyFont="1" applyBorder="1" applyAlignment="1">
      <alignment/>
    </xf>
    <xf numFmtId="0" fontId="42" fillId="0" borderId="13" xfId="0" applyFont="1" applyBorder="1" applyAlignment="1">
      <alignment/>
    </xf>
    <xf numFmtId="0" fontId="44" fillId="0" borderId="13" xfId="0" applyFont="1" applyBorder="1" applyAlignment="1">
      <alignment/>
    </xf>
    <xf numFmtId="0" fontId="46" fillId="0" borderId="13" xfId="0" applyFont="1" applyFill="1" applyBorder="1" applyAlignment="1">
      <alignment vertical="center"/>
    </xf>
    <xf numFmtId="0" fontId="46" fillId="35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2" fillId="0" borderId="3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4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/>
    </xf>
    <xf numFmtId="0" fontId="40" fillId="34" borderId="11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75" fillId="10" borderId="26" xfId="57" applyFont="1" applyFill="1" applyBorder="1" applyAlignment="1">
      <alignment vertical="center"/>
      <protection/>
    </xf>
    <xf numFmtId="0" fontId="75" fillId="10" borderId="16" xfId="57" applyFont="1" applyFill="1" applyBorder="1" applyAlignment="1">
      <alignment vertical="center"/>
      <protection/>
    </xf>
    <xf numFmtId="0" fontId="75" fillId="10" borderId="28" xfId="57" applyFont="1" applyFill="1" applyBorder="1" applyAlignment="1">
      <alignment vertical="center"/>
      <protection/>
    </xf>
    <xf numFmtId="0" fontId="75" fillId="35" borderId="35" xfId="57" applyFont="1" applyFill="1" applyBorder="1" applyAlignment="1">
      <alignment vertical="center"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73" fillId="0" borderId="17" xfId="57" applyFont="1" applyFill="1" applyBorder="1" applyAlignment="1">
      <alignment vertical="center"/>
      <protection/>
    </xf>
    <xf numFmtId="0" fontId="56" fillId="0" borderId="13" xfId="0" applyFont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0" fillId="34" borderId="11" xfId="0" applyFont="1" applyFill="1" applyBorder="1" applyAlignment="1">
      <alignment vertical="center"/>
    </xf>
    <xf numFmtId="0" fontId="40" fillId="0" borderId="25" xfId="0" applyFont="1" applyFill="1" applyBorder="1" applyAlignment="1">
      <alignment vertical="center"/>
    </xf>
    <xf numFmtId="0" fontId="8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80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79" fillId="34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79" fillId="34" borderId="17" xfId="0" applyFont="1" applyFill="1" applyBorder="1" applyAlignment="1">
      <alignment vertical="center"/>
    </xf>
    <xf numFmtId="0" fontId="12" fillId="35" borderId="11" xfId="0" applyFont="1" applyFill="1" applyBorder="1" applyAlignment="1">
      <alignment vertical="center"/>
    </xf>
    <xf numFmtId="0" fontId="17" fillId="0" borderId="11" xfId="57" applyFont="1" applyFill="1" applyBorder="1" applyAlignment="1">
      <alignment horizontal="center" vertical="center"/>
      <protection/>
    </xf>
    <xf numFmtId="0" fontId="0" fillId="0" borderId="13" xfId="57" applyFont="1" applyFill="1" applyBorder="1" applyAlignment="1">
      <alignment horizontal="center" vertical="center"/>
      <protection/>
    </xf>
    <xf numFmtId="0" fontId="0" fillId="34" borderId="11" xfId="0" applyFont="1" applyFill="1" applyBorder="1" applyAlignment="1">
      <alignment vertical="center"/>
    </xf>
    <xf numFmtId="0" fontId="75" fillId="0" borderId="0" xfId="57" applyFont="1" applyFill="1" applyBorder="1" applyAlignment="1">
      <alignment horizontal="right" vertical="center" wrapText="1" indent="1"/>
      <protection/>
    </xf>
    <xf numFmtId="0" fontId="42" fillId="0" borderId="13" xfId="57" applyFont="1" applyFill="1" applyBorder="1" applyAlignment="1">
      <alignment vertical="center"/>
      <protection/>
    </xf>
    <xf numFmtId="0" fontId="17" fillId="0" borderId="10" xfId="0" applyFont="1" applyFill="1" applyBorder="1" applyAlignment="1">
      <alignment vertical="center"/>
    </xf>
    <xf numFmtId="0" fontId="82" fillId="0" borderId="0" xfId="0" applyFont="1" applyAlignment="1">
      <alignment/>
    </xf>
    <xf numFmtId="0" fontId="75" fillId="10" borderId="42" xfId="57" applyFont="1" applyFill="1" applyBorder="1" applyAlignment="1">
      <alignment horizontal="right" vertical="center"/>
      <protection/>
    </xf>
    <xf numFmtId="0" fontId="75" fillId="10" borderId="43" xfId="57" applyFont="1" applyFill="1" applyBorder="1" applyAlignment="1" quotePrefix="1">
      <alignment horizontal="right" vertical="center" wrapText="1" indent="1"/>
      <protection/>
    </xf>
    <xf numFmtId="166" fontId="75" fillId="10" borderId="44" xfId="0" applyNumberFormat="1" applyFont="1" applyFill="1" applyBorder="1" applyAlignment="1">
      <alignment horizontal="center" vertical="center"/>
    </xf>
    <xf numFmtId="166" fontId="75" fillId="10" borderId="45" xfId="0" applyNumberFormat="1" applyFont="1" applyFill="1" applyBorder="1" applyAlignment="1">
      <alignment horizontal="center" vertical="center"/>
    </xf>
    <xf numFmtId="166" fontId="75" fillId="10" borderId="46" xfId="0" applyNumberFormat="1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vertical="center"/>
    </xf>
    <xf numFmtId="0" fontId="40" fillId="33" borderId="13" xfId="0" applyFont="1" applyFill="1" applyBorder="1" applyAlignment="1">
      <alignment vertical="center"/>
    </xf>
    <xf numFmtId="0" fontId="40" fillId="0" borderId="10" xfId="57" applyFont="1" applyFill="1" applyBorder="1" applyAlignment="1">
      <alignment vertical="center"/>
      <protection/>
    </xf>
    <xf numFmtId="0" fontId="40" fillId="0" borderId="1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82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73" fillId="34" borderId="15" xfId="0" applyNumberFormat="1" applyFont="1" applyFill="1" applyBorder="1" applyAlignment="1">
      <alignment horizontal="center" vertical="center"/>
    </xf>
    <xf numFmtId="0" fontId="49" fillId="36" borderId="14" xfId="0" applyFont="1" applyFill="1" applyBorder="1" applyAlignment="1">
      <alignment vertical="center"/>
    </xf>
    <xf numFmtId="0" fontId="50" fillId="36" borderId="11" xfId="57" applyFont="1" applyFill="1" applyBorder="1" applyAlignment="1">
      <alignment vertical="center"/>
      <protection/>
    </xf>
    <xf numFmtId="0" fontId="56" fillId="36" borderId="12" xfId="0" applyFont="1" applyFill="1" applyBorder="1" applyAlignment="1">
      <alignment horizontal="left"/>
    </xf>
    <xf numFmtId="0" fontId="2" fillId="36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 vertical="center"/>
    </xf>
    <xf numFmtId="0" fontId="2" fillId="35" borderId="17" xfId="57" applyFont="1" applyFill="1" applyBorder="1" applyAlignment="1">
      <alignment vertical="top"/>
      <protection/>
    </xf>
    <xf numFmtId="0" fontId="80" fillId="35" borderId="11" xfId="0" applyFont="1" applyFill="1" applyBorder="1" applyAlignment="1">
      <alignment vertical="distributed" wrapText="1"/>
    </xf>
    <xf numFmtId="166" fontId="4" fillId="36" borderId="12" xfId="0" applyNumberFormat="1" applyFont="1" applyFill="1" applyBorder="1" applyAlignment="1">
      <alignment horizontal="center" vertical="center"/>
    </xf>
    <xf numFmtId="0" fontId="75" fillId="36" borderId="15" xfId="0" applyFont="1" applyFill="1" applyBorder="1" applyAlignment="1">
      <alignment horizontal="center" vertical="center"/>
    </xf>
    <xf numFmtId="0" fontId="75" fillId="36" borderId="12" xfId="0" applyFont="1" applyFill="1" applyBorder="1" applyAlignment="1">
      <alignment horizontal="center" vertical="center"/>
    </xf>
    <xf numFmtId="0" fontId="75" fillId="36" borderId="10" xfId="0" applyFont="1" applyFill="1" applyBorder="1" applyAlignment="1">
      <alignment horizontal="center" vertical="center"/>
    </xf>
    <xf numFmtId="0" fontId="4" fillId="36" borderId="13" xfId="57" applyFont="1" applyFill="1" applyBorder="1" applyAlignment="1">
      <alignment horizontal="right" vertical="center"/>
      <protection/>
    </xf>
    <xf numFmtId="0" fontId="4" fillId="36" borderId="14" xfId="57" applyFont="1" applyFill="1" applyBorder="1" applyAlignment="1">
      <alignment horizontal="right" vertical="center"/>
      <protection/>
    </xf>
    <xf numFmtId="9" fontId="13" fillId="0" borderId="0" xfId="0" applyNumberFormat="1" applyFont="1" applyFill="1" applyBorder="1" applyAlignment="1">
      <alignment vertical="center"/>
    </xf>
    <xf numFmtId="0" fontId="56" fillId="0" borderId="17" xfId="0" applyFont="1" applyFill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81" fillId="34" borderId="11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56" fillId="0" borderId="13" xfId="0" applyFont="1" applyFill="1" applyBorder="1" applyAlignment="1">
      <alignment vertical="center"/>
    </xf>
    <xf numFmtId="0" fontId="17" fillId="35" borderId="13" xfId="0" applyFont="1" applyFill="1" applyBorder="1" applyAlignment="1">
      <alignment vertical="center"/>
    </xf>
    <xf numFmtId="0" fontId="17" fillId="34" borderId="13" xfId="0" applyFont="1" applyFill="1" applyBorder="1" applyAlignment="1">
      <alignment vertical="center"/>
    </xf>
    <xf numFmtId="0" fontId="42" fillId="35" borderId="13" xfId="0" applyFont="1" applyFill="1" applyBorder="1" applyAlignment="1">
      <alignment vertical="center"/>
    </xf>
    <xf numFmtId="0" fontId="0" fillId="34" borderId="47" xfId="0" applyFont="1" applyFill="1" applyBorder="1" applyAlignment="1">
      <alignment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/>
    </xf>
    <xf numFmtId="166" fontId="2" fillId="36" borderId="12" xfId="0" applyNumberFormat="1" applyFont="1" applyFill="1" applyBorder="1" applyAlignment="1">
      <alignment horizontal="center" vertical="center"/>
    </xf>
    <xf numFmtId="166" fontId="2" fillId="36" borderId="10" xfId="0" applyNumberFormat="1" applyFont="1" applyFill="1" applyBorder="1" applyAlignment="1">
      <alignment horizontal="center" vertical="center"/>
    </xf>
    <xf numFmtId="166" fontId="2" fillId="36" borderId="15" xfId="0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vertical="center"/>
    </xf>
    <xf numFmtId="0" fontId="4" fillId="36" borderId="11" xfId="0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center" vertical="center"/>
    </xf>
    <xf numFmtId="0" fontId="42" fillId="36" borderId="14" xfId="0" applyFont="1" applyFill="1" applyBorder="1" applyAlignment="1">
      <alignment horizontal="left" vertical="center" wrapText="1"/>
    </xf>
    <xf numFmtId="0" fontId="4" fillId="36" borderId="0" xfId="0" applyFont="1" applyFill="1" applyAlignment="1">
      <alignment vertical="center"/>
    </xf>
    <xf numFmtId="0" fontId="80" fillId="35" borderId="11" xfId="0" applyFont="1" applyFill="1" applyBorder="1" applyAlignment="1">
      <alignment vertical="center"/>
    </xf>
    <xf numFmtId="0" fontId="80" fillId="35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7" fillId="35" borderId="13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36" borderId="13" xfId="0" applyFont="1" applyFill="1" applyBorder="1" applyAlignment="1">
      <alignment/>
    </xf>
    <xf numFmtId="0" fontId="2" fillId="35" borderId="13" xfId="57" applyFont="1" applyFill="1" applyBorder="1" applyAlignment="1">
      <alignment horizontal="left" vertical="center"/>
      <protection/>
    </xf>
    <xf numFmtId="0" fontId="56" fillId="36" borderId="12" xfId="0" applyFont="1" applyFill="1" applyBorder="1" applyAlignment="1">
      <alignment horizontal="left"/>
    </xf>
    <xf numFmtId="0" fontId="17" fillId="36" borderId="13" xfId="0" applyFont="1" applyFill="1" applyBorder="1" applyAlignment="1">
      <alignment horizontal="left"/>
    </xf>
    <xf numFmtId="0" fontId="40" fillId="36" borderId="18" xfId="0" applyFont="1" applyFill="1" applyBorder="1" applyAlignment="1">
      <alignment horizontal="center"/>
    </xf>
    <xf numFmtId="0" fontId="40" fillId="36" borderId="12" xfId="0" applyFont="1" applyFill="1" applyBorder="1" applyAlignment="1">
      <alignment horizontal="center"/>
    </xf>
    <xf numFmtId="0" fontId="40" fillId="36" borderId="10" xfId="0" applyFont="1" applyFill="1" applyBorder="1" applyAlignment="1">
      <alignment horizontal="center"/>
    </xf>
    <xf numFmtId="0" fontId="40" fillId="36" borderId="16" xfId="0" applyFont="1" applyFill="1" applyBorder="1" applyAlignment="1">
      <alignment horizontal="center"/>
    </xf>
    <xf numFmtId="0" fontId="40" fillId="36" borderId="13" xfId="0" applyFont="1" applyFill="1" applyBorder="1" applyAlignment="1">
      <alignment horizontal="center"/>
    </xf>
    <xf numFmtId="0" fontId="17" fillId="36" borderId="13" xfId="0" applyFont="1" applyFill="1" applyBorder="1" applyAlignment="1">
      <alignment vertical="center"/>
    </xf>
    <xf numFmtId="0" fontId="40" fillId="36" borderId="13" xfId="0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0" fontId="17" fillId="36" borderId="13" xfId="0" applyFont="1" applyFill="1" applyBorder="1" applyAlignment="1">
      <alignment/>
    </xf>
    <xf numFmtId="0" fontId="4" fillId="36" borderId="14" xfId="57" applyFont="1" applyFill="1" applyBorder="1" applyAlignment="1">
      <alignment horizontal="right" vertical="center" indent="1"/>
      <protection/>
    </xf>
    <xf numFmtId="0" fontId="0" fillId="36" borderId="17" xfId="0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0" fontId="42" fillId="36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17" fillId="34" borderId="13" xfId="0" applyFont="1" applyFill="1" applyBorder="1" applyAlignment="1">
      <alignment/>
    </xf>
    <xf numFmtId="0" fontId="17" fillId="36" borderId="10" xfId="0" applyFont="1" applyFill="1" applyBorder="1" applyAlignment="1">
      <alignment vertical="center"/>
    </xf>
    <xf numFmtId="0" fontId="0" fillId="36" borderId="12" xfId="0" applyFont="1" applyFill="1" applyBorder="1" applyAlignment="1">
      <alignment horizontal="center"/>
    </xf>
    <xf numFmtId="0" fontId="0" fillId="35" borderId="0" xfId="0" applyFont="1" applyFill="1" applyAlignment="1">
      <alignment vertical="center"/>
    </xf>
    <xf numFmtId="0" fontId="83" fillId="36" borderId="13" xfId="0" applyFont="1" applyFill="1" applyBorder="1" applyAlignment="1">
      <alignment vertical="center"/>
    </xf>
    <xf numFmtId="0" fontId="84" fillId="36" borderId="11" xfId="57" applyFont="1" applyFill="1" applyBorder="1" applyAlignment="1">
      <alignment horizontal="left" vertical="center"/>
      <protection/>
    </xf>
    <xf numFmtId="0" fontId="84" fillId="36" borderId="11" xfId="0" applyFont="1" applyFill="1" applyBorder="1" applyAlignment="1">
      <alignment horizontal="left" vertical="center"/>
    </xf>
    <xf numFmtId="0" fontId="85" fillId="36" borderId="1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17" fillId="36" borderId="13" xfId="0" applyFont="1" applyFill="1" applyBorder="1" applyAlignment="1">
      <alignment wrapText="1"/>
    </xf>
    <xf numFmtId="0" fontId="2" fillId="35" borderId="13" xfId="57" applyFont="1" applyFill="1" applyBorder="1" applyAlignment="1">
      <alignment vertical="center"/>
      <protection/>
    </xf>
    <xf numFmtId="0" fontId="2" fillId="35" borderId="14" xfId="57" applyFont="1" applyFill="1" applyBorder="1" applyAlignment="1">
      <alignment horizontal="left" vertical="top" wrapText="1"/>
      <protection/>
    </xf>
    <xf numFmtId="0" fontId="0" fillId="36" borderId="0" xfId="0" applyFont="1" applyFill="1" applyAlignment="1">
      <alignment vertical="center"/>
    </xf>
    <xf numFmtId="0" fontId="56" fillId="0" borderId="13" xfId="0" applyFont="1" applyBorder="1" applyAlignment="1">
      <alignment vertical="center"/>
    </xf>
    <xf numFmtId="0" fontId="17" fillId="35" borderId="14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 indent="1"/>
    </xf>
    <xf numFmtId="0" fontId="0" fillId="35" borderId="10" xfId="0" applyFont="1" applyFill="1" applyBorder="1" applyAlignment="1">
      <alignment vertical="center"/>
    </xf>
    <xf numFmtId="0" fontId="17" fillId="33" borderId="13" xfId="0" applyFont="1" applyFill="1" applyBorder="1" applyAlignment="1">
      <alignment horizontal="left" vertical="center"/>
    </xf>
    <xf numFmtId="0" fontId="4" fillId="36" borderId="13" xfId="57" applyFont="1" applyFill="1" applyBorder="1" applyAlignment="1">
      <alignment vertical="center"/>
      <protection/>
    </xf>
    <xf numFmtId="0" fontId="42" fillId="36" borderId="11" xfId="0" applyFont="1" applyFill="1" applyBorder="1" applyAlignment="1">
      <alignment vertical="center"/>
    </xf>
    <xf numFmtId="0" fontId="42" fillId="36" borderId="13" xfId="0" applyFont="1" applyFill="1" applyBorder="1" applyAlignment="1">
      <alignment vertical="center"/>
    </xf>
    <xf numFmtId="0" fontId="42" fillId="36" borderId="14" xfId="0" applyFont="1" applyFill="1" applyBorder="1" applyAlignment="1">
      <alignment horizontal="left" vertical="center" wrapText="1" indent="1"/>
    </xf>
    <xf numFmtId="0" fontId="73" fillId="0" borderId="0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 vertical="center"/>
    </xf>
    <xf numFmtId="0" fontId="40" fillId="36" borderId="13" xfId="0" applyFont="1" applyFill="1" applyBorder="1" applyAlignment="1">
      <alignment vertical="center"/>
    </xf>
    <xf numFmtId="0" fontId="75" fillId="34" borderId="17" xfId="57" applyFont="1" applyFill="1" applyBorder="1" applyAlignment="1">
      <alignment horizontal="right" vertical="center"/>
      <protection/>
    </xf>
    <xf numFmtId="0" fontId="75" fillId="34" borderId="14" xfId="57" applyFont="1" applyFill="1" applyBorder="1" applyAlignment="1">
      <alignment horizontal="right" vertical="center"/>
      <protection/>
    </xf>
    <xf numFmtId="0" fontId="75" fillId="34" borderId="11" xfId="0" applyFont="1" applyFill="1" applyBorder="1" applyAlignment="1">
      <alignment horizontal="center" vertical="center"/>
    </xf>
    <xf numFmtId="0" fontId="75" fillId="34" borderId="14" xfId="0" applyFont="1" applyFill="1" applyBorder="1" applyAlignment="1">
      <alignment horizontal="center" vertical="center"/>
    </xf>
    <xf numFmtId="0" fontId="75" fillId="34" borderId="17" xfId="0" applyFont="1" applyFill="1" applyBorder="1" applyAlignment="1">
      <alignment horizontal="center" vertical="center"/>
    </xf>
    <xf numFmtId="0" fontId="2" fillId="35" borderId="13" xfId="57" applyFont="1" applyFill="1" applyBorder="1" applyAlignment="1">
      <alignment vertical="top"/>
      <protection/>
    </xf>
    <xf numFmtId="0" fontId="2" fillId="36" borderId="13" xfId="0" applyFont="1" applyFill="1" applyBorder="1" applyAlignment="1">
      <alignment vertical="center"/>
    </xf>
    <xf numFmtId="0" fontId="2" fillId="36" borderId="13" xfId="0" applyFont="1" applyFill="1" applyBorder="1" applyAlignment="1">
      <alignment horizontal="left" vertical="center"/>
    </xf>
    <xf numFmtId="0" fontId="0" fillId="36" borderId="0" xfId="0" applyFont="1" applyFill="1" applyAlignment="1">
      <alignment/>
    </xf>
    <xf numFmtId="0" fontId="82" fillId="36" borderId="0" xfId="0" applyFont="1" applyFill="1" applyAlignment="1">
      <alignment/>
    </xf>
    <xf numFmtId="0" fontId="0" fillId="36" borderId="14" xfId="0" applyFont="1" applyFill="1" applyBorder="1" applyAlignment="1">
      <alignment vertical="center"/>
    </xf>
    <xf numFmtId="0" fontId="0" fillId="36" borderId="11" xfId="57" applyFont="1" applyFill="1" applyBorder="1" applyAlignment="1">
      <alignment horizontal="left" vertical="center"/>
      <protection/>
    </xf>
    <xf numFmtId="0" fontId="0" fillId="36" borderId="13" xfId="0" applyFont="1" applyFill="1" applyBorder="1" applyAlignment="1">
      <alignment vertical="center"/>
    </xf>
    <xf numFmtId="0" fontId="2" fillId="36" borderId="11" xfId="0" applyFont="1" applyFill="1" applyBorder="1" applyAlignment="1">
      <alignment horizontal="left" vertical="center"/>
    </xf>
    <xf numFmtId="166" fontId="75" fillId="10" borderId="17" xfId="0" applyNumberFormat="1" applyFont="1" applyFill="1" applyBorder="1" applyAlignment="1">
      <alignment horizontal="center" vertical="center"/>
    </xf>
    <xf numFmtId="166" fontId="75" fillId="10" borderId="48" xfId="0" applyNumberFormat="1" applyFont="1" applyFill="1" applyBorder="1" applyAlignment="1">
      <alignment horizontal="center" vertical="center"/>
    </xf>
    <xf numFmtId="0" fontId="75" fillId="34" borderId="17" xfId="0" applyFont="1" applyFill="1" applyBorder="1" applyAlignment="1">
      <alignment horizontal="center" vertical="center"/>
    </xf>
    <xf numFmtId="0" fontId="75" fillId="34" borderId="18" xfId="0" applyFont="1" applyFill="1" applyBorder="1" applyAlignment="1">
      <alignment horizontal="center" vertical="center"/>
    </xf>
    <xf numFmtId="166" fontId="75" fillId="10" borderId="49" xfId="0" applyNumberFormat="1" applyFont="1" applyFill="1" applyBorder="1" applyAlignment="1">
      <alignment horizontal="center" vertical="center"/>
    </xf>
    <xf numFmtId="166" fontId="75" fillId="10" borderId="18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7" fillId="0" borderId="13" xfId="0" applyFont="1" applyFill="1" applyBorder="1" applyAlignment="1">
      <alignment/>
    </xf>
    <xf numFmtId="0" fontId="50" fillId="0" borderId="13" xfId="0" applyFont="1" applyFill="1" applyBorder="1" applyAlignment="1">
      <alignment vertical="center"/>
    </xf>
    <xf numFmtId="0" fontId="50" fillId="0" borderId="13" xfId="0" applyFont="1" applyFill="1" applyBorder="1" applyAlignment="1">
      <alignment horizontal="center"/>
    </xf>
    <xf numFmtId="166" fontId="75" fillId="34" borderId="17" xfId="0" applyNumberFormat="1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center" vertical="center"/>
    </xf>
    <xf numFmtId="0" fontId="75" fillId="34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166" fontId="74" fillId="34" borderId="17" xfId="0" applyNumberFormat="1" applyFont="1" applyFill="1" applyBorder="1" applyAlignment="1">
      <alignment horizontal="center" vertical="center"/>
    </xf>
    <xf numFmtId="0" fontId="74" fillId="34" borderId="11" xfId="0" applyFont="1" applyFill="1" applyBorder="1" applyAlignment="1">
      <alignment horizontal="center" vertical="center"/>
    </xf>
    <xf numFmtId="0" fontId="74" fillId="34" borderId="14" xfId="0" applyFont="1" applyFill="1" applyBorder="1" applyAlignment="1">
      <alignment horizontal="center" vertical="center"/>
    </xf>
    <xf numFmtId="0" fontId="2" fillId="35" borderId="17" xfId="57" applyFont="1" applyFill="1" applyBorder="1" applyAlignment="1">
      <alignment horizontal="left" vertical="center"/>
      <protection/>
    </xf>
    <xf numFmtId="0" fontId="2" fillId="35" borderId="14" xfId="57" applyFont="1" applyFill="1" applyBorder="1" applyAlignment="1">
      <alignment horizontal="left" vertical="center"/>
      <protection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74" fillId="34" borderId="17" xfId="57" applyFont="1" applyFill="1" applyBorder="1" applyAlignment="1">
      <alignment horizontal="right" vertical="center"/>
      <protection/>
    </xf>
    <xf numFmtId="0" fontId="74" fillId="34" borderId="14" xfId="57" applyFont="1" applyFill="1" applyBorder="1" applyAlignment="1">
      <alignment horizontal="right" vertical="center"/>
      <protection/>
    </xf>
    <xf numFmtId="0" fontId="75" fillId="34" borderId="17" xfId="57" applyFont="1" applyFill="1" applyBorder="1" applyAlignment="1">
      <alignment horizontal="right" vertical="center"/>
      <protection/>
    </xf>
    <xf numFmtId="0" fontId="75" fillId="34" borderId="14" xfId="57" applyFont="1" applyFill="1" applyBorder="1" applyAlignment="1">
      <alignment horizontal="right" vertical="center"/>
      <protection/>
    </xf>
    <xf numFmtId="166" fontId="73" fillId="34" borderId="17" xfId="0" applyNumberFormat="1" applyFont="1" applyFill="1" applyBorder="1" applyAlignment="1">
      <alignment horizontal="center" vertical="center"/>
    </xf>
    <xf numFmtId="0" fontId="73" fillId="34" borderId="11" xfId="0" applyFont="1" applyFill="1" applyBorder="1" applyAlignment="1">
      <alignment horizontal="center" vertical="center"/>
    </xf>
    <xf numFmtId="0" fontId="73" fillId="34" borderId="14" xfId="0" applyFont="1" applyFill="1" applyBorder="1" applyAlignment="1">
      <alignment horizontal="center" vertical="center"/>
    </xf>
    <xf numFmtId="0" fontId="73" fillId="34" borderId="17" xfId="57" applyFont="1" applyFill="1" applyBorder="1" applyAlignment="1">
      <alignment horizontal="right" vertical="center"/>
      <protection/>
    </xf>
    <xf numFmtId="0" fontId="73" fillId="34" borderId="14" xfId="57" applyFont="1" applyFill="1" applyBorder="1" applyAlignment="1">
      <alignment horizontal="right" vertical="center"/>
      <protection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5" borderId="50" xfId="0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center" vertical="center"/>
    </xf>
    <xf numFmtId="0" fontId="7" fillId="35" borderId="51" xfId="0" applyFont="1" applyFill="1" applyBorder="1" applyAlignment="1">
      <alignment horizontal="center" vertical="center"/>
    </xf>
    <xf numFmtId="0" fontId="7" fillId="35" borderId="52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 indent="1"/>
    </xf>
    <xf numFmtId="0" fontId="7" fillId="0" borderId="43" xfId="0" applyFont="1" applyBorder="1" applyAlignment="1">
      <alignment horizontal="left" vertical="center" indent="1"/>
    </xf>
    <xf numFmtId="0" fontId="14" fillId="0" borderId="53" xfId="0" applyFont="1" applyBorder="1" applyAlignment="1">
      <alignment horizontal="left" vertical="top" wrapText="1"/>
    </xf>
    <xf numFmtId="0" fontId="14" fillId="0" borderId="53" xfId="0" applyFont="1" applyBorder="1" applyAlignment="1">
      <alignment horizontal="left" vertical="top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6" fontId="75" fillId="10" borderId="56" xfId="0" applyNumberFormat="1" applyFont="1" applyFill="1" applyBorder="1" applyAlignment="1">
      <alignment horizontal="center" vertical="center"/>
    </xf>
    <xf numFmtId="166" fontId="75" fillId="10" borderId="57" xfId="0" applyNumberFormat="1" applyFont="1" applyFill="1" applyBorder="1" applyAlignment="1">
      <alignment horizontal="center" vertical="center"/>
    </xf>
    <xf numFmtId="166" fontId="75" fillId="10" borderId="58" xfId="0" applyNumberFormat="1" applyFont="1" applyFill="1" applyBorder="1" applyAlignment="1">
      <alignment horizontal="center" vertical="center"/>
    </xf>
    <xf numFmtId="166" fontId="75" fillId="35" borderId="59" xfId="0" applyNumberFormat="1" applyFont="1" applyFill="1" applyBorder="1" applyAlignment="1">
      <alignment horizontal="center" vertical="center"/>
    </xf>
    <xf numFmtId="166" fontId="75" fillId="35" borderId="60" xfId="0" applyNumberFormat="1" applyFont="1" applyFill="1" applyBorder="1" applyAlignment="1">
      <alignment horizontal="center" vertical="center"/>
    </xf>
    <xf numFmtId="166" fontId="75" fillId="35" borderId="61" xfId="0" applyNumberFormat="1" applyFont="1" applyFill="1" applyBorder="1" applyAlignment="1">
      <alignment horizontal="center" vertical="center"/>
    </xf>
    <xf numFmtId="166" fontId="75" fillId="10" borderId="48" xfId="0" applyNumberFormat="1" applyFont="1" applyFill="1" applyBorder="1" applyAlignment="1">
      <alignment horizontal="center" vertical="center"/>
    </xf>
    <xf numFmtId="166" fontId="75" fillId="10" borderId="62" xfId="0" applyNumberFormat="1" applyFont="1" applyFill="1" applyBorder="1" applyAlignment="1">
      <alignment horizontal="center" vertical="center"/>
    </xf>
    <xf numFmtId="166" fontId="75" fillId="10" borderId="63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166" fontId="4" fillId="36" borderId="17" xfId="0" applyNumberFormat="1" applyFont="1" applyFill="1" applyBorder="1" applyAlignment="1">
      <alignment horizontal="center" vertical="center"/>
    </xf>
    <xf numFmtId="166" fontId="4" fillId="36" borderId="11" xfId="0" applyNumberFormat="1" applyFont="1" applyFill="1" applyBorder="1" applyAlignment="1">
      <alignment horizontal="center" vertical="center"/>
    </xf>
    <xf numFmtId="166" fontId="4" fillId="36" borderId="14" xfId="0" applyNumberFormat="1" applyFont="1" applyFill="1" applyBorder="1" applyAlignment="1">
      <alignment horizontal="center" vertical="center"/>
    </xf>
    <xf numFmtId="0" fontId="75" fillId="36" borderId="17" xfId="0" applyFont="1" applyFill="1" applyBorder="1" applyAlignment="1">
      <alignment horizontal="center" vertical="center"/>
    </xf>
    <xf numFmtId="0" fontId="75" fillId="36" borderId="11" xfId="0" applyFont="1" applyFill="1" applyBorder="1" applyAlignment="1">
      <alignment horizontal="center" vertical="center"/>
    </xf>
    <xf numFmtId="0" fontId="75" fillId="36" borderId="14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6" fontId="75" fillId="10" borderId="17" xfId="0" applyNumberFormat="1" applyFont="1" applyFill="1" applyBorder="1" applyAlignment="1">
      <alignment horizontal="center" vertical="center"/>
    </xf>
    <xf numFmtId="166" fontId="75" fillId="10" borderId="11" xfId="0" applyNumberFormat="1" applyFont="1" applyFill="1" applyBorder="1" applyAlignment="1">
      <alignment horizontal="center" vertical="center"/>
    </xf>
    <xf numFmtId="166" fontId="75" fillId="10" borderId="14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62" xfId="0" applyFont="1" applyFill="1" applyBorder="1" applyAlignment="1">
      <alignment horizontal="center" vertical="center"/>
    </xf>
    <xf numFmtId="0" fontId="2" fillId="35" borderId="63" xfId="0" applyFont="1" applyFill="1" applyBorder="1" applyAlignment="1">
      <alignment horizontal="center" vertical="center"/>
    </xf>
    <xf numFmtId="0" fontId="2" fillId="35" borderId="52" xfId="57" applyFont="1" applyFill="1" applyBorder="1" applyAlignment="1">
      <alignment horizontal="left" vertical="center"/>
      <protection/>
    </xf>
    <xf numFmtId="0" fontId="2" fillId="35" borderId="64" xfId="57" applyFont="1" applyFill="1" applyBorder="1" applyAlignment="1">
      <alignment horizontal="left" vertical="center"/>
      <protection/>
    </xf>
    <xf numFmtId="0" fontId="2" fillId="35" borderId="52" xfId="0" applyFont="1" applyFill="1" applyBorder="1" applyAlignment="1">
      <alignment horizontal="center" vertical="center"/>
    </xf>
    <xf numFmtId="0" fontId="2" fillId="35" borderId="65" xfId="0" applyFont="1" applyFill="1" applyBorder="1" applyAlignment="1">
      <alignment horizontal="center" vertical="center"/>
    </xf>
    <xf numFmtId="0" fontId="74" fillId="4" borderId="48" xfId="57" applyFont="1" applyFill="1" applyBorder="1" applyAlignment="1">
      <alignment horizontal="right" vertical="center"/>
      <protection/>
    </xf>
    <xf numFmtId="0" fontId="74" fillId="4" borderId="63" xfId="57" applyFont="1" applyFill="1" applyBorder="1" applyAlignment="1">
      <alignment horizontal="right" vertical="center"/>
      <protection/>
    </xf>
    <xf numFmtId="166" fontId="74" fillId="4" borderId="48" xfId="0" applyNumberFormat="1" applyFont="1" applyFill="1" applyBorder="1" applyAlignment="1">
      <alignment horizontal="center" vertical="center"/>
    </xf>
    <xf numFmtId="0" fontId="74" fillId="4" borderId="62" xfId="0" applyFont="1" applyFill="1" applyBorder="1" applyAlignment="1">
      <alignment horizontal="center" vertical="center"/>
    </xf>
    <xf numFmtId="0" fontId="74" fillId="4" borderId="63" xfId="0" applyFont="1" applyFill="1" applyBorder="1" applyAlignment="1">
      <alignment horizontal="center" vertical="center"/>
    </xf>
    <xf numFmtId="0" fontId="75" fillId="4" borderId="17" xfId="57" applyFont="1" applyFill="1" applyBorder="1" applyAlignment="1">
      <alignment horizontal="right" vertical="center"/>
      <protection/>
    </xf>
    <xf numFmtId="0" fontId="75" fillId="4" borderId="14" xfId="57" applyFont="1" applyFill="1" applyBorder="1" applyAlignment="1">
      <alignment horizontal="right" vertical="center"/>
      <protection/>
    </xf>
    <xf numFmtId="166" fontId="75" fillId="4" borderId="17" xfId="0" applyNumberFormat="1" applyFont="1" applyFill="1" applyBorder="1" applyAlignment="1">
      <alignment horizontal="center" vertical="center"/>
    </xf>
    <xf numFmtId="0" fontId="75" fillId="4" borderId="11" xfId="0" applyFont="1" applyFill="1" applyBorder="1" applyAlignment="1">
      <alignment horizontal="center" vertical="center"/>
    </xf>
    <xf numFmtId="0" fontId="75" fillId="4" borderId="14" xfId="0" applyFont="1" applyFill="1" applyBorder="1" applyAlignment="1">
      <alignment horizontal="center" vertical="center"/>
    </xf>
    <xf numFmtId="0" fontId="73" fillId="4" borderId="56" xfId="57" applyFont="1" applyFill="1" applyBorder="1" applyAlignment="1">
      <alignment horizontal="right" vertical="center"/>
      <protection/>
    </xf>
    <xf numFmtId="0" fontId="73" fillId="4" borderId="58" xfId="57" applyFont="1" applyFill="1" applyBorder="1" applyAlignment="1">
      <alignment horizontal="right" vertical="center"/>
      <protection/>
    </xf>
    <xf numFmtId="166" fontId="73" fillId="4" borderId="56" xfId="0" applyNumberFormat="1" applyFont="1" applyFill="1" applyBorder="1" applyAlignment="1">
      <alignment horizontal="center" vertical="center"/>
    </xf>
    <xf numFmtId="0" fontId="73" fillId="4" borderId="57" xfId="0" applyFont="1" applyFill="1" applyBorder="1" applyAlignment="1">
      <alignment horizontal="center" vertical="center"/>
    </xf>
    <xf numFmtId="0" fontId="73" fillId="4" borderId="58" xfId="0" applyFont="1" applyFill="1" applyBorder="1" applyAlignment="1">
      <alignment horizontal="center" vertical="center"/>
    </xf>
    <xf numFmtId="166" fontId="73" fillId="34" borderId="11" xfId="0" applyNumberFormat="1" applyFont="1" applyFill="1" applyBorder="1" applyAlignment="1">
      <alignment horizontal="center" vertical="center"/>
    </xf>
    <xf numFmtId="166" fontId="73" fillId="34" borderId="14" xfId="0" applyNumberFormat="1" applyFont="1" applyFill="1" applyBorder="1" applyAlignment="1">
      <alignment horizontal="center" vertical="center"/>
    </xf>
    <xf numFmtId="166" fontId="74" fillId="34" borderId="11" xfId="0" applyNumberFormat="1" applyFont="1" applyFill="1" applyBorder="1" applyAlignment="1">
      <alignment horizontal="center" vertical="center"/>
    </xf>
    <xf numFmtId="166" fontId="74" fillId="34" borderId="14" xfId="0" applyNumberFormat="1" applyFont="1" applyFill="1" applyBorder="1" applyAlignment="1">
      <alignment horizontal="center" vertical="center"/>
    </xf>
    <xf numFmtId="166" fontId="75" fillId="34" borderId="11" xfId="0" applyNumberFormat="1" applyFont="1" applyFill="1" applyBorder="1" applyAlignment="1">
      <alignment horizontal="center" vertical="center"/>
    </xf>
    <xf numFmtId="166" fontId="75" fillId="34" borderId="14" xfId="0" applyNumberFormat="1" applyFont="1" applyFill="1" applyBorder="1" applyAlignment="1">
      <alignment horizontal="center" vertical="center"/>
    </xf>
    <xf numFmtId="0" fontId="2" fillId="35" borderId="48" xfId="57" applyFont="1" applyFill="1" applyBorder="1" applyAlignment="1">
      <alignment horizontal="left" vertical="center"/>
      <protection/>
    </xf>
    <xf numFmtId="0" fontId="2" fillId="35" borderId="63" xfId="57" applyFont="1" applyFill="1" applyBorder="1" applyAlignment="1">
      <alignment horizontal="left" vertical="center"/>
      <protection/>
    </xf>
    <xf numFmtId="0" fontId="7" fillId="0" borderId="53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/>
    </xf>
    <xf numFmtId="0" fontId="73" fillId="34" borderId="56" xfId="57" applyFont="1" applyFill="1" applyBorder="1" applyAlignment="1">
      <alignment horizontal="right" vertical="center"/>
      <protection/>
    </xf>
    <xf numFmtId="0" fontId="73" fillId="34" borderId="58" xfId="57" applyFont="1" applyFill="1" applyBorder="1" applyAlignment="1">
      <alignment horizontal="right" vertical="center"/>
      <protection/>
    </xf>
    <xf numFmtId="166" fontId="73" fillId="34" borderId="56" xfId="0" applyNumberFormat="1" applyFont="1" applyFill="1" applyBorder="1" applyAlignment="1">
      <alignment horizontal="center" vertical="center"/>
    </xf>
    <xf numFmtId="0" fontId="73" fillId="34" borderId="57" xfId="0" applyFont="1" applyFill="1" applyBorder="1" applyAlignment="1">
      <alignment horizontal="center" vertical="center"/>
    </xf>
    <xf numFmtId="0" fontId="73" fillId="34" borderId="58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 vertical="top" wrapText="1"/>
    </xf>
    <xf numFmtId="0" fontId="2" fillId="35" borderId="64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5" fillId="34" borderId="17" xfId="0" applyFont="1" applyFill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0" fontId="80" fillId="35" borderId="11" xfId="0" applyFont="1" applyFill="1" applyBorder="1" applyAlignment="1">
      <alignment horizontal="left" vertical="top" wrapText="1"/>
    </xf>
    <xf numFmtId="0" fontId="7" fillId="0" borderId="5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6" fillId="34" borderId="11" xfId="0" applyFont="1" applyFill="1" applyBorder="1" applyAlignment="1">
      <alignment horizontal="center" vertical="center"/>
    </xf>
    <xf numFmtId="0" fontId="86" fillId="34" borderId="14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87" fillId="34" borderId="14" xfId="0" applyFont="1" applyFill="1" applyBorder="1" applyAlignment="1">
      <alignment horizontal="center" vertical="center"/>
    </xf>
    <xf numFmtId="0" fontId="75" fillId="34" borderId="10" xfId="57" applyFont="1" applyFill="1" applyBorder="1" applyAlignment="1">
      <alignment horizontal="right" vertical="center"/>
      <protection/>
    </xf>
    <xf numFmtId="0" fontId="75" fillId="34" borderId="13" xfId="57" applyFont="1" applyFill="1" applyBorder="1" applyAlignment="1">
      <alignment horizontal="right" vertical="center"/>
      <protection/>
    </xf>
    <xf numFmtId="0" fontId="78" fillId="34" borderId="11" xfId="0" applyFont="1" applyFill="1" applyBorder="1" applyAlignment="1">
      <alignment horizontal="center" vertical="center"/>
    </xf>
    <xf numFmtId="0" fontId="78" fillId="34" borderId="14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3" fillId="34" borderId="11" xfId="57" applyFont="1" applyFill="1" applyBorder="1" applyAlignment="1">
      <alignment horizontal="right" vertical="center"/>
      <protection/>
    </xf>
    <xf numFmtId="0" fontId="2" fillId="35" borderId="11" xfId="57" applyFont="1" applyFill="1" applyBorder="1" applyAlignment="1">
      <alignment horizontal="left" vertical="center"/>
      <protection/>
    </xf>
    <xf numFmtId="0" fontId="74" fillId="34" borderId="11" xfId="57" applyFont="1" applyFill="1" applyBorder="1" applyAlignment="1">
      <alignment horizontal="right" vertical="center"/>
      <protection/>
    </xf>
    <xf numFmtId="0" fontId="75" fillId="34" borderId="11" xfId="57" applyFont="1" applyFill="1" applyBorder="1" applyAlignment="1">
      <alignment horizontal="right" vertical="center"/>
      <protection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4" fillId="34" borderId="64" xfId="57" applyFont="1" applyFill="1" applyBorder="1" applyAlignment="1">
      <alignment horizontal="right" vertical="center"/>
      <protection/>
    </xf>
    <xf numFmtId="0" fontId="7" fillId="0" borderId="53" xfId="0" applyFont="1" applyFill="1" applyBorder="1" applyAlignment="1">
      <alignment horizontal="left" vertical="center" wrapText="1"/>
    </xf>
    <xf numFmtId="0" fontId="14" fillId="0" borderId="53" xfId="0" applyFont="1" applyFill="1" applyBorder="1" applyAlignment="1">
      <alignment horizontal="left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_Közö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6"/>
  <sheetViews>
    <sheetView tabSelected="1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10.7109375" defaultRowHeight="12.75"/>
  <cols>
    <col min="1" max="1" width="15.7109375" style="3" customWidth="1"/>
    <col min="2" max="2" width="60.7109375" style="1" customWidth="1"/>
    <col min="3" max="9" width="4.28125" style="4" customWidth="1"/>
    <col min="10" max="10" width="5.7109375" style="4" customWidth="1"/>
    <col min="11" max="11" width="4.28125" style="4" customWidth="1"/>
    <col min="12" max="12" width="7.7109375" style="61" customWidth="1"/>
    <col min="13" max="13" width="14.140625" style="3" customWidth="1"/>
    <col min="14" max="14" width="19.421875" style="3" customWidth="1"/>
    <col min="15" max="15" width="4.8515625" style="3" customWidth="1"/>
    <col min="16" max="16" width="10.57421875" style="3" customWidth="1"/>
    <col min="17" max="17" width="5.7109375" style="3" customWidth="1"/>
    <col min="18" max="18" width="11.00390625" style="3" customWidth="1"/>
    <col min="19" max="19" width="27.421875" style="138" customWidth="1"/>
    <col min="20" max="20" width="36.57421875" style="1" bestFit="1" customWidth="1"/>
    <col min="21" max="16384" width="10.7109375" style="1" customWidth="1"/>
  </cols>
  <sheetData>
    <row r="1" spans="1:19" s="2" customFormat="1" ht="45" customHeight="1" thickBot="1">
      <c r="A1" s="568" t="s">
        <v>716</v>
      </c>
      <c r="B1" s="569"/>
      <c r="C1" s="15"/>
      <c r="D1" s="15"/>
      <c r="E1" s="15"/>
      <c r="F1" s="15"/>
      <c r="G1" s="15"/>
      <c r="H1" s="15"/>
      <c r="I1" s="15"/>
      <c r="J1" s="15"/>
      <c r="K1" s="15"/>
      <c r="L1" s="60"/>
      <c r="M1" s="5"/>
      <c r="N1" s="15"/>
      <c r="O1" s="3"/>
      <c r="P1" s="3"/>
      <c r="Q1" s="3"/>
      <c r="R1" s="3"/>
      <c r="S1" s="136"/>
    </row>
    <row r="2" spans="1:20" ht="18" customHeight="1" thickTop="1">
      <c r="A2" s="570" t="s">
        <v>3</v>
      </c>
      <c r="B2" s="564" t="s">
        <v>2</v>
      </c>
      <c r="C2" s="572" t="s">
        <v>31</v>
      </c>
      <c r="D2" s="573"/>
      <c r="E2" s="573"/>
      <c r="F2" s="573"/>
      <c r="G2" s="572" t="s">
        <v>33</v>
      </c>
      <c r="H2" s="573"/>
      <c r="I2" s="573"/>
      <c r="J2" s="573"/>
      <c r="K2" s="560" t="s">
        <v>34</v>
      </c>
      <c r="L2" s="562" t="s">
        <v>35</v>
      </c>
      <c r="M2" s="564" t="s">
        <v>4</v>
      </c>
      <c r="N2" s="564"/>
      <c r="O2" s="564" t="s">
        <v>5</v>
      </c>
      <c r="P2" s="564"/>
      <c r="Q2" s="564" t="s">
        <v>11</v>
      </c>
      <c r="R2" s="564"/>
      <c r="S2" s="566" t="s">
        <v>6</v>
      </c>
      <c r="T2" s="558" t="s">
        <v>502</v>
      </c>
    </row>
    <row r="3" spans="1:20" ht="18" customHeight="1">
      <c r="A3" s="571"/>
      <c r="B3" s="565"/>
      <c r="C3" s="24">
        <v>1</v>
      </c>
      <c r="D3" s="25">
        <v>2</v>
      </c>
      <c r="E3" s="25">
        <v>3</v>
      </c>
      <c r="F3" s="25">
        <v>4</v>
      </c>
      <c r="G3" s="24" t="s">
        <v>0</v>
      </c>
      <c r="H3" s="25" t="s">
        <v>1</v>
      </c>
      <c r="I3" s="25" t="s">
        <v>10</v>
      </c>
      <c r="J3" s="25" t="s">
        <v>32</v>
      </c>
      <c r="K3" s="561"/>
      <c r="L3" s="563"/>
      <c r="M3" s="565"/>
      <c r="N3" s="565"/>
      <c r="O3" s="565"/>
      <c r="P3" s="565"/>
      <c r="Q3" s="565"/>
      <c r="R3" s="565"/>
      <c r="S3" s="567"/>
      <c r="T3" s="559"/>
    </row>
    <row r="4" spans="1:20" s="6" customFormat="1" ht="19.5" customHeight="1">
      <c r="A4" s="544" t="s">
        <v>456</v>
      </c>
      <c r="B4" s="545"/>
      <c r="C4" s="546"/>
      <c r="D4" s="547"/>
      <c r="E4" s="547"/>
      <c r="F4" s="547"/>
      <c r="G4" s="546"/>
      <c r="H4" s="547"/>
      <c r="I4" s="547"/>
      <c r="J4" s="547"/>
      <c r="K4" s="547"/>
      <c r="L4" s="548"/>
      <c r="M4" s="546"/>
      <c r="N4" s="547"/>
      <c r="O4" s="547"/>
      <c r="P4" s="547"/>
      <c r="Q4" s="547"/>
      <c r="R4" s="547"/>
      <c r="S4" s="548"/>
      <c r="T4" s="441"/>
    </row>
    <row r="5" spans="1:20" s="6" customFormat="1" ht="15">
      <c r="A5" s="281" t="s">
        <v>287</v>
      </c>
      <c r="B5" s="243" t="s">
        <v>42</v>
      </c>
      <c r="C5" s="27" t="s">
        <v>36</v>
      </c>
      <c r="D5" s="13"/>
      <c r="E5" s="13"/>
      <c r="F5" s="13"/>
      <c r="G5" s="27">
        <v>2</v>
      </c>
      <c r="H5" s="20" t="s">
        <v>41</v>
      </c>
      <c r="I5" s="20"/>
      <c r="J5" s="28"/>
      <c r="K5" s="29">
        <v>2</v>
      </c>
      <c r="L5" s="29" t="s">
        <v>495</v>
      </c>
      <c r="M5" s="281" t="s">
        <v>288</v>
      </c>
      <c r="N5" s="251" t="s">
        <v>262</v>
      </c>
      <c r="O5" s="14"/>
      <c r="P5" s="12"/>
      <c r="Q5" s="14"/>
      <c r="R5" s="14"/>
      <c r="S5" s="283" t="s">
        <v>98</v>
      </c>
      <c r="T5" s="373" t="s">
        <v>503</v>
      </c>
    </row>
    <row r="6" spans="1:20" s="6" customFormat="1" ht="15">
      <c r="A6" s="281" t="s">
        <v>288</v>
      </c>
      <c r="B6" s="243" t="s">
        <v>43</v>
      </c>
      <c r="C6" s="27" t="s">
        <v>36</v>
      </c>
      <c r="D6" s="13"/>
      <c r="E6" s="13"/>
      <c r="F6" s="13"/>
      <c r="G6" s="27"/>
      <c r="H6" s="20">
        <v>2</v>
      </c>
      <c r="I6" s="20"/>
      <c r="J6" s="28"/>
      <c r="K6" s="29">
        <v>4</v>
      </c>
      <c r="L6" s="29" t="s">
        <v>690</v>
      </c>
      <c r="M6" s="281" t="s">
        <v>287</v>
      </c>
      <c r="N6" s="251" t="s">
        <v>263</v>
      </c>
      <c r="O6" s="14"/>
      <c r="P6" s="12"/>
      <c r="Q6" s="14"/>
      <c r="R6" s="14"/>
      <c r="S6" s="283" t="s">
        <v>98</v>
      </c>
      <c r="T6" s="373" t="s">
        <v>504</v>
      </c>
    </row>
    <row r="7" spans="1:20" s="6" customFormat="1" ht="15">
      <c r="A7" s="281" t="s">
        <v>289</v>
      </c>
      <c r="B7" s="242" t="s">
        <v>196</v>
      </c>
      <c r="C7" s="27" t="s">
        <v>36</v>
      </c>
      <c r="D7" s="13"/>
      <c r="E7" s="13"/>
      <c r="F7" s="13"/>
      <c r="G7" s="27">
        <v>1</v>
      </c>
      <c r="H7" s="20">
        <v>2</v>
      </c>
      <c r="I7" s="20"/>
      <c r="J7" s="28"/>
      <c r="K7" s="29">
        <v>5</v>
      </c>
      <c r="L7" s="29" t="s">
        <v>690</v>
      </c>
      <c r="M7" s="16"/>
      <c r="N7" s="214" t="s">
        <v>183</v>
      </c>
      <c r="O7" s="14"/>
      <c r="P7" s="12"/>
      <c r="Q7" s="14"/>
      <c r="R7" s="14"/>
      <c r="S7" s="283" t="s">
        <v>99</v>
      </c>
      <c r="T7" s="373" t="s">
        <v>505</v>
      </c>
    </row>
    <row r="8" spans="1:20" s="6" customFormat="1" ht="15" customHeight="1">
      <c r="A8" s="549" t="s">
        <v>38</v>
      </c>
      <c r="B8" s="550"/>
      <c r="C8" s="33">
        <f>SUMIF(C5:C7,"=x",$G5:$G7)+SUMIF(C5:C7,"=x",$H5:$H7)+SUMIF(C5:C7,"=x",$I5:$I7)</f>
        <v>7</v>
      </c>
      <c r="D8" s="34">
        <f>SUMIF(D5:D7,"=x",$G5:$G7)+SUMIF(D5:D7,"=x",$H5:$H7)+SUMIF(D5:D7,"=x",$I5:$I7)</f>
        <v>0</v>
      </c>
      <c r="E8" s="34">
        <f>SUMIF(E5:E7,"=x",$G5:$G7)+SUMIF(E5:E7,"=x",$H5:$H7)+SUMIF(E5:E7,"=x",$I5:$I7)</f>
        <v>0</v>
      </c>
      <c r="F8" s="35">
        <f>SUMIF(F5:F7,"=x",$G5:$G7)+SUMIF(F5:F7,"=x",$H5:$H7)+SUMIF(F5:F7,"=x",$I5:$I7)</f>
        <v>0</v>
      </c>
      <c r="G8" s="541">
        <f>SUM(C8:F8)</f>
        <v>7</v>
      </c>
      <c r="H8" s="542"/>
      <c r="I8" s="542"/>
      <c r="J8" s="542"/>
      <c r="K8" s="542"/>
      <c r="L8" s="543"/>
      <c r="M8" s="538"/>
      <c r="N8" s="539"/>
      <c r="O8" s="539"/>
      <c r="P8" s="539"/>
      <c r="Q8" s="539"/>
      <c r="R8" s="539"/>
      <c r="S8" s="540"/>
      <c r="T8" s="440"/>
    </row>
    <row r="9" spans="1:20" s="6" customFormat="1" ht="15" customHeight="1">
      <c r="A9" s="551" t="s">
        <v>39</v>
      </c>
      <c r="B9" s="552"/>
      <c r="C9" s="36">
        <f>SUMIF(C5:C7,"=x",$K5:$K7)</f>
        <v>11</v>
      </c>
      <c r="D9" s="37">
        <f>SUMIF(D5:D7,"=x",$K5:$K7)</f>
        <v>0</v>
      </c>
      <c r="E9" s="37">
        <f>SUMIF(E5:E7,"=x",$K5:$K7)</f>
        <v>0</v>
      </c>
      <c r="F9" s="38">
        <f>SUMIF(F5:F7,"=x",$K5:$K7)</f>
        <v>0</v>
      </c>
      <c r="G9" s="535">
        <f>SUM(C9:F9)</f>
        <v>11</v>
      </c>
      <c r="H9" s="536"/>
      <c r="I9" s="536"/>
      <c r="J9" s="536"/>
      <c r="K9" s="536"/>
      <c r="L9" s="537"/>
      <c r="M9" s="538"/>
      <c r="N9" s="539"/>
      <c r="O9" s="539"/>
      <c r="P9" s="539"/>
      <c r="Q9" s="539"/>
      <c r="R9" s="539"/>
      <c r="S9" s="540"/>
      <c r="T9" s="440"/>
    </row>
    <row r="10" spans="1:20" s="6" customFormat="1" ht="15" customHeight="1">
      <c r="A10" s="556" t="s">
        <v>40</v>
      </c>
      <c r="B10" s="557"/>
      <c r="C10" s="30">
        <f>_xlfn.COUNTIFS(C5:C7,"x",$L5:$L7,"K")+_xlfn.COUNTIFS(C5:C7,"x",$L5:$L7,"AK")+_xlfn.COUNTIFS(C5:C7,"x",$L5:$L7,"BK")</f>
        <v>0</v>
      </c>
      <c r="D10" s="31">
        <f>SUMPRODUCT(--(D5:D7="x"),--($L5:$L7="K"))</f>
        <v>0</v>
      </c>
      <c r="E10" s="31">
        <f>SUMPRODUCT(--(E5:E7="x"),--($L5:$L7="K"))</f>
        <v>0</v>
      </c>
      <c r="F10" s="32">
        <f>SUMPRODUCT(--(F5:F7="x"),--($L5:$L7="K"))</f>
        <v>0</v>
      </c>
      <c r="G10" s="553">
        <f>SUM(C10:F10)</f>
        <v>0</v>
      </c>
      <c r="H10" s="554"/>
      <c r="I10" s="554"/>
      <c r="J10" s="554"/>
      <c r="K10" s="554"/>
      <c r="L10" s="555"/>
      <c r="M10" s="538"/>
      <c r="N10" s="539"/>
      <c r="O10" s="539"/>
      <c r="P10" s="539"/>
      <c r="Q10" s="539"/>
      <c r="R10" s="539"/>
      <c r="S10" s="540"/>
      <c r="T10" s="440"/>
    </row>
    <row r="11" spans="1:20" s="6" customFormat="1" ht="19.5" customHeight="1">
      <c r="A11" s="544" t="s">
        <v>457</v>
      </c>
      <c r="B11" s="545"/>
      <c r="C11" s="546"/>
      <c r="D11" s="547"/>
      <c r="E11" s="547"/>
      <c r="F11" s="547"/>
      <c r="G11" s="546"/>
      <c r="H11" s="547"/>
      <c r="I11" s="547"/>
      <c r="J11" s="547"/>
      <c r="K11" s="547"/>
      <c r="L11" s="548"/>
      <c r="M11" s="546"/>
      <c r="N11" s="547"/>
      <c r="O11" s="547"/>
      <c r="P11" s="547"/>
      <c r="Q11" s="547"/>
      <c r="R11" s="547"/>
      <c r="S11" s="548"/>
      <c r="T11" s="441"/>
    </row>
    <row r="12" spans="1:20" s="6" customFormat="1" ht="15">
      <c r="A12" s="281" t="s">
        <v>290</v>
      </c>
      <c r="B12" s="42" t="s">
        <v>181</v>
      </c>
      <c r="C12" s="27" t="s">
        <v>36</v>
      </c>
      <c r="D12" s="13"/>
      <c r="E12" s="13"/>
      <c r="F12" s="13"/>
      <c r="G12" s="27">
        <v>1</v>
      </c>
      <c r="H12" s="20"/>
      <c r="I12" s="20"/>
      <c r="J12" s="28"/>
      <c r="K12" s="29">
        <v>1</v>
      </c>
      <c r="L12" s="29" t="s">
        <v>37</v>
      </c>
      <c r="M12" s="16"/>
      <c r="N12" s="19" t="s">
        <v>183</v>
      </c>
      <c r="O12" s="14"/>
      <c r="P12" s="12"/>
      <c r="Q12" s="14"/>
      <c r="R12" s="14"/>
      <c r="S12" s="283" t="s">
        <v>100</v>
      </c>
      <c r="T12" s="373" t="s">
        <v>506</v>
      </c>
    </row>
    <row r="13" spans="1:20" s="6" customFormat="1" ht="15">
      <c r="A13" s="281" t="s">
        <v>291</v>
      </c>
      <c r="B13" s="67" t="s">
        <v>182</v>
      </c>
      <c r="C13" s="27" t="s">
        <v>36</v>
      </c>
      <c r="D13" s="13"/>
      <c r="E13" s="13"/>
      <c r="F13" s="13"/>
      <c r="G13" s="27"/>
      <c r="H13" s="20">
        <v>3</v>
      </c>
      <c r="I13" s="20"/>
      <c r="J13" s="28" t="s">
        <v>41</v>
      </c>
      <c r="K13" s="29">
        <v>6</v>
      </c>
      <c r="L13" s="29" t="s">
        <v>690</v>
      </c>
      <c r="M13" s="16"/>
      <c r="N13" s="18" t="s">
        <v>183</v>
      </c>
      <c r="O13" s="14"/>
      <c r="P13" s="12"/>
      <c r="Q13" s="14"/>
      <c r="R13" s="14"/>
      <c r="S13" s="283" t="s">
        <v>101</v>
      </c>
      <c r="T13" s="373" t="s">
        <v>507</v>
      </c>
    </row>
    <row r="14" spans="1:20" s="6" customFormat="1" ht="15">
      <c r="A14" s="281" t="s">
        <v>292</v>
      </c>
      <c r="B14" s="68" t="s">
        <v>184</v>
      </c>
      <c r="C14" s="27" t="s">
        <v>36</v>
      </c>
      <c r="D14" s="13" t="s">
        <v>41</v>
      </c>
      <c r="E14" s="13"/>
      <c r="F14" s="13"/>
      <c r="G14" s="27">
        <v>2</v>
      </c>
      <c r="H14" s="20"/>
      <c r="I14" s="20"/>
      <c r="J14" s="28" t="s">
        <v>41</v>
      </c>
      <c r="K14" s="29">
        <v>2</v>
      </c>
      <c r="L14" s="29" t="s">
        <v>37</v>
      </c>
      <c r="M14" s="16"/>
      <c r="N14" s="12" t="s">
        <v>183</v>
      </c>
      <c r="O14" s="14"/>
      <c r="P14" s="12"/>
      <c r="Q14" s="14"/>
      <c r="R14" s="14"/>
      <c r="S14" s="284" t="s">
        <v>187</v>
      </c>
      <c r="T14" s="373" t="s">
        <v>508</v>
      </c>
    </row>
    <row r="15" spans="1:20" s="6" customFormat="1" ht="15">
      <c r="A15" s="281" t="s">
        <v>293</v>
      </c>
      <c r="B15" s="68" t="s">
        <v>185</v>
      </c>
      <c r="C15" s="26"/>
      <c r="D15" s="13" t="s">
        <v>36</v>
      </c>
      <c r="E15" s="13"/>
      <c r="F15" s="13"/>
      <c r="G15" s="27">
        <v>2</v>
      </c>
      <c r="H15" s="20"/>
      <c r="I15" s="20" t="s">
        <v>41</v>
      </c>
      <c r="J15" s="28" t="s">
        <v>41</v>
      </c>
      <c r="K15" s="29">
        <v>2</v>
      </c>
      <c r="L15" s="29" t="s">
        <v>496</v>
      </c>
      <c r="M15" s="22"/>
      <c r="N15" s="17" t="s">
        <v>183</v>
      </c>
      <c r="O15" s="14"/>
      <c r="P15" s="12"/>
      <c r="Q15" s="14"/>
      <c r="R15" s="14"/>
      <c r="S15" s="283" t="s">
        <v>102</v>
      </c>
      <c r="T15" s="373" t="s">
        <v>509</v>
      </c>
    </row>
    <row r="16" spans="1:20" s="6" customFormat="1" ht="15">
      <c r="A16" s="281" t="s">
        <v>294</v>
      </c>
      <c r="B16" s="43" t="s">
        <v>186</v>
      </c>
      <c r="C16" s="26"/>
      <c r="D16" s="13" t="s">
        <v>41</v>
      </c>
      <c r="E16" s="13" t="s">
        <v>36</v>
      </c>
      <c r="F16" s="13"/>
      <c r="G16" s="27">
        <v>2</v>
      </c>
      <c r="H16" s="20"/>
      <c r="I16" s="20" t="s">
        <v>41</v>
      </c>
      <c r="J16" s="28" t="s">
        <v>41</v>
      </c>
      <c r="K16" s="29">
        <v>2</v>
      </c>
      <c r="L16" s="29" t="s">
        <v>37</v>
      </c>
      <c r="M16" s="16"/>
      <c r="N16" s="18" t="s">
        <v>183</v>
      </c>
      <c r="O16" s="14"/>
      <c r="P16" s="12"/>
      <c r="Q16" s="14"/>
      <c r="R16" s="14"/>
      <c r="S16" s="283" t="s">
        <v>103</v>
      </c>
      <c r="T16" s="373" t="s">
        <v>510</v>
      </c>
    </row>
    <row r="17" spans="1:20" s="6" customFormat="1" ht="15">
      <c r="A17" s="281" t="s">
        <v>295</v>
      </c>
      <c r="B17" s="44" t="s">
        <v>249</v>
      </c>
      <c r="C17" s="26"/>
      <c r="D17" s="13" t="s">
        <v>36</v>
      </c>
      <c r="E17" s="13"/>
      <c r="F17" s="13"/>
      <c r="G17" s="27"/>
      <c r="H17" s="20">
        <v>1</v>
      </c>
      <c r="I17" s="20"/>
      <c r="J17" s="28"/>
      <c r="K17" s="29">
        <v>4</v>
      </c>
      <c r="L17" s="29" t="s">
        <v>691</v>
      </c>
      <c r="M17" s="16"/>
      <c r="N17" s="18" t="s">
        <v>183</v>
      </c>
      <c r="O17" s="14"/>
      <c r="P17" s="12"/>
      <c r="Q17" s="14"/>
      <c r="R17" s="14"/>
      <c r="S17" s="342" t="s">
        <v>104</v>
      </c>
      <c r="T17" s="373" t="s">
        <v>511</v>
      </c>
    </row>
    <row r="18" spans="1:20" s="6" customFormat="1" ht="15" customHeight="1">
      <c r="A18" s="549" t="s">
        <v>38</v>
      </c>
      <c r="B18" s="550"/>
      <c r="C18" s="33">
        <f>SUMIF(C12:C17,"=x",$G12:$G17)+SUMIF(C12:C17,"=x",$H12:$H17)+SUMIF(C12:C17,"=x",$I12:$I17)</f>
        <v>6</v>
      </c>
      <c r="D18" s="34">
        <f>SUMIF(D12:D17,"=x",$G12:$G17)+SUMIF(D12:D17,"=x",$H12:$H17)+SUMIF(D12:D17,"=x",$I12:$I17)</f>
        <v>3</v>
      </c>
      <c r="E18" s="34">
        <f>SUMIF(E12:E17,"=x",$G12:$G17)+SUMIF(E12:E17,"=x",$H12:$H17)+SUMIF(E12:E17,"=x",$I12:$I17)</f>
        <v>2</v>
      </c>
      <c r="F18" s="34">
        <f>SUMIF(F12:F17,"=x",$G12:$G17)+SUMIF(F12:F17,"=x",$H12:$H17)+SUMIF(F12:F17,"=x",$I12:$I17)</f>
        <v>0</v>
      </c>
      <c r="G18" s="541">
        <f>SUM(C18:F18)</f>
        <v>11</v>
      </c>
      <c r="H18" s="542"/>
      <c r="I18" s="542"/>
      <c r="J18" s="542"/>
      <c r="K18" s="542"/>
      <c r="L18" s="543"/>
      <c r="M18" s="538"/>
      <c r="N18" s="539"/>
      <c r="O18" s="539"/>
      <c r="P18" s="539"/>
      <c r="Q18" s="539"/>
      <c r="R18" s="539"/>
      <c r="S18" s="540"/>
      <c r="T18" s="440"/>
    </row>
    <row r="19" spans="1:20" s="6" customFormat="1" ht="15" customHeight="1">
      <c r="A19" s="551" t="s">
        <v>39</v>
      </c>
      <c r="B19" s="552"/>
      <c r="C19" s="36">
        <f>SUMIF(C12:C17,"=x",$K12:$K17)</f>
        <v>9</v>
      </c>
      <c r="D19" s="37">
        <f>SUMIF(D12:D17,"=x",$K12:$K17)</f>
        <v>6</v>
      </c>
      <c r="E19" s="37">
        <f>SUMIF(E12:E17,"=x",$K12:$K17)</f>
        <v>2</v>
      </c>
      <c r="F19" s="37">
        <f>SUMIF(F12:F17,"=x",$K12:$K17)</f>
        <v>0</v>
      </c>
      <c r="G19" s="535">
        <f>SUM(C19:F19)</f>
        <v>17</v>
      </c>
      <c r="H19" s="536"/>
      <c r="I19" s="536"/>
      <c r="J19" s="536"/>
      <c r="K19" s="536"/>
      <c r="L19" s="537"/>
      <c r="M19" s="538"/>
      <c r="N19" s="539"/>
      <c r="O19" s="539"/>
      <c r="P19" s="539"/>
      <c r="Q19" s="539"/>
      <c r="R19" s="539"/>
      <c r="S19" s="540"/>
      <c r="T19" s="440"/>
    </row>
    <row r="20" spans="1:20" s="6" customFormat="1" ht="15" customHeight="1">
      <c r="A20" s="556" t="s">
        <v>40</v>
      </c>
      <c r="B20" s="557"/>
      <c r="C20" s="30">
        <f>_xlfn.COUNTIFS(C12:C17,"x",$L12:$L17,"K")+_xlfn.COUNTIFS(C12:C17,"x",$L12:$L17,"AK")+_xlfn.COUNTIFS(C12:C17,"x",$L12:$L17,"BK")</f>
        <v>2</v>
      </c>
      <c r="D20" s="31">
        <f>_xlfn.COUNTIFS(D12:D17,"x",$L12:$L17,"K")+_xlfn.COUNTIFS(D12:D17,"x",$L12:$L17,"AK")+_xlfn.COUNTIFS(D12:D17,"x",$L12:$L17,"BK")</f>
        <v>1</v>
      </c>
      <c r="E20" s="31">
        <f>_xlfn.COUNTIFS(E12:E17,"x",$L12:$L17,"K")+_xlfn.COUNTIFS(E12:E17,"x",$L12:$L17,"AK")+_xlfn.COUNTIFS(E12:E17,"x",$L12:$L17,"BK")</f>
        <v>1</v>
      </c>
      <c r="F20" s="32">
        <f>SUMPRODUCT(--(F$5:F$7="x"),--($L$5:$L$7="K"))</f>
        <v>0</v>
      </c>
      <c r="G20" s="553">
        <f>SUM(C20:F20)</f>
        <v>4</v>
      </c>
      <c r="H20" s="554"/>
      <c r="I20" s="554"/>
      <c r="J20" s="554"/>
      <c r="K20" s="554"/>
      <c r="L20" s="555"/>
      <c r="M20" s="538"/>
      <c r="N20" s="539"/>
      <c r="O20" s="539"/>
      <c r="P20" s="539"/>
      <c r="Q20" s="539"/>
      <c r="R20" s="539"/>
      <c r="S20" s="540"/>
      <c r="T20" s="440"/>
    </row>
    <row r="21" spans="1:20" s="6" customFormat="1" ht="15" customHeight="1">
      <c r="A21" s="48"/>
      <c r="B21" s="45"/>
      <c r="C21" s="49"/>
      <c r="D21" s="50"/>
      <c r="E21" s="50"/>
      <c r="F21" s="51"/>
      <c r="G21" s="49"/>
      <c r="H21" s="52"/>
      <c r="I21" s="52"/>
      <c r="J21" s="78"/>
      <c r="K21" s="52"/>
      <c r="L21" s="239"/>
      <c r="M21" s="46"/>
      <c r="N21" s="47"/>
      <c r="O21" s="47"/>
      <c r="P21" s="47"/>
      <c r="Q21" s="47"/>
      <c r="R21" s="47"/>
      <c r="S21" s="137"/>
      <c r="T21" s="373"/>
    </row>
    <row r="22" spans="1:20" s="6" customFormat="1" ht="18.75" customHeight="1">
      <c r="A22" s="544" t="s">
        <v>458</v>
      </c>
      <c r="B22" s="545"/>
      <c r="C22" s="231"/>
      <c r="D22" s="232"/>
      <c r="E22" s="232"/>
      <c r="F22" s="232"/>
      <c r="G22" s="546"/>
      <c r="H22" s="547"/>
      <c r="I22" s="547"/>
      <c r="J22" s="547"/>
      <c r="K22" s="547"/>
      <c r="L22" s="548"/>
      <c r="M22" s="231"/>
      <c r="N22" s="232"/>
      <c r="O22" s="232"/>
      <c r="P22" s="232"/>
      <c r="Q22" s="232"/>
      <c r="R22" s="232"/>
      <c r="S22" s="233"/>
      <c r="T22" s="441"/>
    </row>
    <row r="23" spans="1:20" s="6" customFormat="1" ht="15" customHeight="1">
      <c r="A23" s="549" t="s">
        <v>38</v>
      </c>
      <c r="B23" s="550"/>
      <c r="C23" s="33">
        <f>SUMIF(C17:C22,"=x",$G17:$G22)+SUMIF(C17:C22,"=x",$H17:$H22)+SUMIF(C17:C22,"=x",$I17:$I22)</f>
        <v>0</v>
      </c>
      <c r="D23" s="34"/>
      <c r="E23" s="34">
        <f>SUMIF(E17:E22,"=x",$G17:$G22)+SUMIF(E17:E22,"=x",$H17:$H22)+SUMIF(E17:E22,"=x",$I17:$I22)</f>
        <v>0</v>
      </c>
      <c r="F23" s="34">
        <f>SUMIF(F17:F22,"=x",$G17:$G22)+SUMIF(F17:F22,"=x",$H17:$H22)+SUMIF(F17:F22,"=x",$I17:$I22)</f>
        <v>0</v>
      </c>
      <c r="G23" s="541">
        <f>SUM(C23:F23)</f>
        <v>0</v>
      </c>
      <c r="H23" s="542"/>
      <c r="I23" s="542"/>
      <c r="J23" s="542"/>
      <c r="K23" s="542"/>
      <c r="L23" s="543"/>
      <c r="M23" s="538"/>
      <c r="N23" s="539"/>
      <c r="O23" s="539"/>
      <c r="P23" s="539"/>
      <c r="Q23" s="539"/>
      <c r="R23" s="539"/>
      <c r="S23" s="540"/>
      <c r="T23" s="440"/>
    </row>
    <row r="24" spans="1:20" s="6" customFormat="1" ht="15" customHeight="1">
      <c r="A24" s="551" t="s">
        <v>39</v>
      </c>
      <c r="B24" s="552"/>
      <c r="C24" s="36">
        <f>SUMIF(C17:C22,"=x",$K17:$K22)</f>
        <v>0</v>
      </c>
      <c r="D24" s="37"/>
      <c r="E24" s="37">
        <f>SUMIF(E17:E22,"=x",$K17:$K22)</f>
        <v>0</v>
      </c>
      <c r="F24" s="37">
        <f>SUMIF(F17:F22,"=x",$K17:$K22)</f>
        <v>0</v>
      </c>
      <c r="G24" s="535">
        <v>56</v>
      </c>
      <c r="H24" s="536"/>
      <c r="I24" s="536"/>
      <c r="J24" s="536"/>
      <c r="K24" s="536"/>
      <c r="L24" s="537"/>
      <c r="M24" s="538"/>
      <c r="N24" s="539"/>
      <c r="O24" s="539"/>
      <c r="P24" s="539"/>
      <c r="Q24" s="539"/>
      <c r="R24" s="539"/>
      <c r="S24" s="540"/>
      <c r="T24" s="440"/>
    </row>
    <row r="25" spans="1:20" s="6" customFormat="1" ht="15" customHeight="1">
      <c r="A25" s="556" t="s">
        <v>40</v>
      </c>
      <c r="B25" s="557"/>
      <c r="C25" s="30">
        <f>_xlfn.COUNTIFS(C17:C22,"x",$L17:$L22,"K")+_xlfn.COUNTIFS(C17:C22,"x",$L17:$L22,"AK")+_xlfn.COUNTIFS(C17:C22,"x",$L17:$L22,"BK")</f>
        <v>0</v>
      </c>
      <c r="D25" s="31">
        <f>_xlfn.COUNTIFS(D17:D22,"x",$L17:$L22,"K")+_xlfn.COUNTIFS(D17:D22,"x",$L17:$L22,"AK")+_xlfn.COUNTIFS(D17:D22,"x",$L17:$L22,"BK")</f>
        <v>0</v>
      </c>
      <c r="E25" s="31">
        <f>_xlfn.COUNTIFS(E17:E22,"x",$L17:$L22,"K")+_xlfn.COUNTIFS(E17:E22,"x",$L17:$L22,"AK")+_xlfn.COUNTIFS(E17:E22,"x",$L17:$L22,"BK")</f>
        <v>0</v>
      </c>
      <c r="F25" s="32">
        <f>SUMPRODUCT(--(F$5:F$7="x"),--($L$5:$L$7="K"))</f>
        <v>0</v>
      </c>
      <c r="G25" s="553">
        <f>SUM(C25:F25)</f>
        <v>0</v>
      </c>
      <c r="H25" s="554"/>
      <c r="I25" s="554"/>
      <c r="J25" s="554"/>
      <c r="K25" s="554"/>
      <c r="L25" s="555"/>
      <c r="M25" s="538"/>
      <c r="N25" s="539"/>
      <c r="O25" s="539"/>
      <c r="P25" s="539"/>
      <c r="Q25" s="539"/>
      <c r="R25" s="539"/>
      <c r="S25" s="540"/>
      <c r="T25" s="440"/>
    </row>
    <row r="26" spans="1:20" s="6" customFormat="1" ht="15" customHeight="1">
      <c r="A26" s="234"/>
      <c r="B26" s="238"/>
      <c r="C26" s="235"/>
      <c r="D26" s="236"/>
      <c r="E26" s="236"/>
      <c r="F26" s="236"/>
      <c r="G26" s="235"/>
      <c r="H26" s="236"/>
      <c r="I26" s="236"/>
      <c r="J26" s="236"/>
      <c r="K26" s="236"/>
      <c r="L26" s="237"/>
      <c r="M26" s="235"/>
      <c r="N26" s="236"/>
      <c r="O26" s="236"/>
      <c r="P26" s="236"/>
      <c r="Q26" s="236"/>
      <c r="R26" s="236"/>
      <c r="S26" s="237"/>
      <c r="T26" s="373"/>
    </row>
    <row r="27" spans="1:20" s="6" customFormat="1" ht="19.5" customHeight="1">
      <c r="A27" s="544" t="s">
        <v>462</v>
      </c>
      <c r="B27" s="545"/>
      <c r="C27" s="546"/>
      <c r="D27" s="547"/>
      <c r="E27" s="547"/>
      <c r="F27" s="547"/>
      <c r="G27" s="546"/>
      <c r="H27" s="547"/>
      <c r="I27" s="547"/>
      <c r="J27" s="547"/>
      <c r="K27" s="547"/>
      <c r="L27" s="548"/>
      <c r="M27" s="546"/>
      <c r="N27" s="547"/>
      <c r="O27" s="547"/>
      <c r="P27" s="547"/>
      <c r="Q27" s="547"/>
      <c r="R27" s="547"/>
      <c r="S27" s="548"/>
      <c r="T27" s="441"/>
    </row>
    <row r="28" spans="1:20" s="6" customFormat="1" ht="15" customHeight="1">
      <c r="A28" s="549" t="s">
        <v>38</v>
      </c>
      <c r="B28" s="550"/>
      <c r="C28" s="33">
        <f>SUMIF(C22:C27,"=x",$G22:$G27)+SUMIF(C22:C27,"=x",$H22:$H27)+SUMIF(C22:C27,"=x",$I22:$I27)</f>
        <v>0</v>
      </c>
      <c r="D28" s="34"/>
      <c r="E28" s="34">
        <f>SUMIF(E22:E27,"=x",$G22:$G27)+SUMIF(E22:E27,"=x",$H22:$H27)+SUMIF(E22:E27,"=x",$I22:$I27)</f>
        <v>0</v>
      </c>
      <c r="F28" s="34">
        <f>SUMIF(F22:F27,"=x",$G22:$G27)+SUMIF(F22:F27,"=x",$H22:$H27)+SUMIF(F22:F27,"=x",$I22:$I27)</f>
        <v>0</v>
      </c>
      <c r="G28" s="541">
        <f>SUM(C28:F28)</f>
        <v>0</v>
      </c>
      <c r="H28" s="542"/>
      <c r="I28" s="542"/>
      <c r="J28" s="542"/>
      <c r="K28" s="542"/>
      <c r="L28" s="543"/>
      <c r="M28" s="538"/>
      <c r="N28" s="539"/>
      <c r="O28" s="539"/>
      <c r="P28" s="539"/>
      <c r="Q28" s="539"/>
      <c r="R28" s="539"/>
      <c r="S28" s="540"/>
      <c r="T28" s="440"/>
    </row>
    <row r="29" spans="1:20" s="6" customFormat="1" ht="15" customHeight="1">
      <c r="A29" s="551" t="s">
        <v>39</v>
      </c>
      <c r="B29" s="552"/>
      <c r="C29" s="36">
        <f>SUMIF(C22:C27,"=x",$K22:$K27)</f>
        <v>0</v>
      </c>
      <c r="D29" s="37"/>
      <c r="E29" s="37">
        <f>SUMIF(E22:E27,"=x",$K22:$K27)</f>
        <v>0</v>
      </c>
      <c r="F29" s="37">
        <f>SUMIF(F22:F27,"=x",$K22:$K27)</f>
        <v>0</v>
      </c>
      <c r="G29" s="535">
        <v>6</v>
      </c>
      <c r="H29" s="536"/>
      <c r="I29" s="536"/>
      <c r="J29" s="536"/>
      <c r="K29" s="536"/>
      <c r="L29" s="537"/>
      <c r="M29" s="538"/>
      <c r="N29" s="539"/>
      <c r="O29" s="539"/>
      <c r="P29" s="539"/>
      <c r="Q29" s="539"/>
      <c r="R29" s="539"/>
      <c r="S29" s="540"/>
      <c r="T29" s="440"/>
    </row>
    <row r="30" spans="1:20" s="6" customFormat="1" ht="15" customHeight="1">
      <c r="A30" s="556" t="s">
        <v>40</v>
      </c>
      <c r="B30" s="557"/>
      <c r="C30" s="30">
        <f>_xlfn.COUNTIFS(C22:C27,"x",$L22:$L27,"K")+_xlfn.COUNTIFS(C22:C27,"x",$L22:$L27,"AK")+_xlfn.COUNTIFS(C22:C27,"x",$L22:$L27,"BK")</f>
        <v>0</v>
      </c>
      <c r="D30" s="31">
        <f>_xlfn.COUNTIFS(D22:D27,"x",$L22:$L27,"K")+_xlfn.COUNTIFS(D22:D27,"x",$L22:$L27,"AK")+_xlfn.COUNTIFS(D22:D27,"x",$L22:$L27,"BK")</f>
        <v>0</v>
      </c>
      <c r="E30" s="31">
        <f>_xlfn.COUNTIFS(E22:E27,"x",$L22:$L27,"K")+_xlfn.COUNTIFS(E22:E27,"x",$L22:$L27,"AK")+_xlfn.COUNTIFS(E22:E27,"x",$L22:$L27,"BK")</f>
        <v>0</v>
      </c>
      <c r="F30" s="32">
        <f>SUMPRODUCT(--(F$5:F$7="x"),--($L$5:$L$7="K"))</f>
        <v>0</v>
      </c>
      <c r="G30" s="553">
        <f>SUM(C30:F30)</f>
        <v>0</v>
      </c>
      <c r="H30" s="554"/>
      <c r="I30" s="554"/>
      <c r="J30" s="554"/>
      <c r="K30" s="554"/>
      <c r="L30" s="555"/>
      <c r="M30" s="538"/>
      <c r="N30" s="539"/>
      <c r="O30" s="539"/>
      <c r="P30" s="539"/>
      <c r="Q30" s="539"/>
      <c r="R30" s="539"/>
      <c r="S30" s="540"/>
      <c r="T30" s="440"/>
    </row>
    <row r="31" spans="1:20" s="6" customFormat="1" ht="15" customHeight="1">
      <c r="A31" s="48"/>
      <c r="C31" s="49"/>
      <c r="D31" s="50"/>
      <c r="E31" s="53"/>
      <c r="F31" s="54"/>
      <c r="G31" s="49"/>
      <c r="H31" s="52"/>
      <c r="I31" s="52"/>
      <c r="J31" s="78"/>
      <c r="K31" s="52"/>
      <c r="L31" s="239"/>
      <c r="M31" s="46"/>
      <c r="N31" s="47"/>
      <c r="O31" s="47"/>
      <c r="P31" s="47"/>
      <c r="Q31" s="47"/>
      <c r="R31" s="47"/>
      <c r="S31" s="137"/>
      <c r="T31" s="373"/>
    </row>
    <row r="32" spans="1:20" s="6" customFormat="1" ht="19.5" customHeight="1">
      <c r="A32" s="544" t="s">
        <v>44</v>
      </c>
      <c r="B32" s="545"/>
      <c r="C32" s="228"/>
      <c r="D32" s="229"/>
      <c r="E32" s="229"/>
      <c r="F32" s="229"/>
      <c r="G32" s="228"/>
      <c r="H32" s="229"/>
      <c r="I32" s="229"/>
      <c r="J32" s="229"/>
      <c r="K32" s="229"/>
      <c r="L32" s="230"/>
      <c r="M32" s="228"/>
      <c r="N32" s="229"/>
      <c r="O32" s="229"/>
      <c r="P32" s="229"/>
      <c r="Q32" s="229"/>
      <c r="R32" s="229"/>
      <c r="S32" s="101"/>
      <c r="T32" s="441"/>
    </row>
    <row r="33" spans="1:20" s="6" customFormat="1" ht="15">
      <c r="A33" s="282" t="s">
        <v>296</v>
      </c>
      <c r="B33" s="240" t="s">
        <v>260</v>
      </c>
      <c r="C33" s="49"/>
      <c r="D33" s="50"/>
      <c r="E33" s="53" t="s">
        <v>36</v>
      </c>
      <c r="F33" s="54"/>
      <c r="G33" s="86"/>
      <c r="H33" s="20">
        <v>3</v>
      </c>
      <c r="I33" s="20"/>
      <c r="J33" s="28"/>
      <c r="K33" s="29">
        <v>5</v>
      </c>
      <c r="L33" s="29" t="s">
        <v>690</v>
      </c>
      <c r="M33" s="46"/>
      <c r="N33" s="29"/>
      <c r="O33" s="29"/>
      <c r="P33" s="29"/>
      <c r="Q33" s="29"/>
      <c r="R33" s="29"/>
      <c r="S33" s="342" t="s">
        <v>104</v>
      </c>
      <c r="T33" s="373" t="s">
        <v>512</v>
      </c>
    </row>
    <row r="34" spans="1:20" s="6" customFormat="1" ht="15">
      <c r="A34" s="282" t="s">
        <v>297</v>
      </c>
      <c r="B34" s="240" t="s">
        <v>261</v>
      </c>
      <c r="C34" s="49"/>
      <c r="D34" s="50"/>
      <c r="E34" s="53"/>
      <c r="F34" s="54" t="s">
        <v>36</v>
      </c>
      <c r="G34" s="86"/>
      <c r="H34" s="20">
        <v>17</v>
      </c>
      <c r="I34" s="20"/>
      <c r="J34" s="28"/>
      <c r="K34" s="29">
        <v>25</v>
      </c>
      <c r="L34" s="29" t="s">
        <v>690</v>
      </c>
      <c r="M34" s="286" t="s">
        <v>296</v>
      </c>
      <c r="N34" s="285" t="s">
        <v>260</v>
      </c>
      <c r="O34" s="29"/>
      <c r="P34" s="29"/>
      <c r="Q34" s="29"/>
      <c r="R34" s="29"/>
      <c r="S34" s="342" t="s">
        <v>104</v>
      </c>
      <c r="T34" s="373" t="s">
        <v>513</v>
      </c>
    </row>
    <row r="35" spans="1:20" s="6" customFormat="1" ht="15" customHeight="1">
      <c r="A35" s="549" t="s">
        <v>38</v>
      </c>
      <c r="B35" s="550"/>
      <c r="C35" s="33">
        <f>SUMIF(C33:C34,"=x",$G33:$G34)+SUMIF(C33:C34,"=x",$H33:$H34)+SUMIF(C33:C34,"=x",$I33:$I34)</f>
        <v>0</v>
      </c>
      <c r="D35" s="34">
        <f>SUMIF(D33:D34,"=x",$G33:$G34)+SUMIF(D33:D34,"=x",$H33:$H34)+SUMIF(D33:D34,"=x",$I33:$I34)</f>
        <v>0</v>
      </c>
      <c r="E35" s="34">
        <f>SUMIF(E33:E34,"=x",$G33:$G34)+SUMIF(E33:E34,"=x",$H33:$H34)+SUMIF(E33:E34,"=x",$I33:$I34)</f>
        <v>3</v>
      </c>
      <c r="F35" s="35">
        <f>SUMIF(F33:F34,"=x",$G33:$G34)+SUMIF(F33:F34,"=x",$H33:$H34)+SUMIF(F33:F34,"=x",$I33:$I34)</f>
        <v>17</v>
      </c>
      <c r="G35" s="541">
        <f>SUM(C35:F35)</f>
        <v>20</v>
      </c>
      <c r="H35" s="542"/>
      <c r="I35" s="542"/>
      <c r="J35" s="542"/>
      <c r="K35" s="542"/>
      <c r="L35" s="543"/>
      <c r="M35" s="538"/>
      <c r="N35" s="539"/>
      <c r="O35" s="539"/>
      <c r="P35" s="539"/>
      <c r="Q35" s="539"/>
      <c r="R35" s="539"/>
      <c r="S35" s="540"/>
      <c r="T35" s="373"/>
    </row>
    <row r="36" spans="1:20" s="6" customFormat="1" ht="15" customHeight="1">
      <c r="A36" s="551" t="s">
        <v>39</v>
      </c>
      <c r="B36" s="552"/>
      <c r="C36" s="36">
        <f>SUMIF(C33:C34,"=x",$K33:$K34)</f>
        <v>0</v>
      </c>
      <c r="D36" s="37">
        <f>SUMIF(D33:D34,"=x",$K33:$K34)</f>
        <v>0</v>
      </c>
      <c r="E36" s="37">
        <f>SUMIF(E33:E34,"=x",$K33:$K34)</f>
        <v>5</v>
      </c>
      <c r="F36" s="38">
        <f>SUMIF(F33:F34,"=x",$K33:$K34)</f>
        <v>25</v>
      </c>
      <c r="G36" s="535">
        <f>SUM(C36:F36)</f>
        <v>30</v>
      </c>
      <c r="H36" s="536"/>
      <c r="I36" s="536"/>
      <c r="J36" s="536"/>
      <c r="K36" s="536"/>
      <c r="L36" s="537"/>
      <c r="M36" s="538"/>
      <c r="N36" s="539"/>
      <c r="O36" s="539"/>
      <c r="P36" s="539"/>
      <c r="Q36" s="539"/>
      <c r="R36" s="539"/>
      <c r="S36" s="540"/>
      <c r="T36" s="373"/>
    </row>
    <row r="37" spans="1:20" s="6" customFormat="1" ht="15" customHeight="1">
      <c r="A37" s="556" t="s">
        <v>40</v>
      </c>
      <c r="B37" s="557"/>
      <c r="C37" s="417"/>
      <c r="D37" s="31">
        <f>_xlfn.COUNTIFS(D29:D34,"x",$L29:$L34,"K")+_xlfn.COUNTIFS(D29:D34,"x",$L29:$L34,"AK")+_xlfn.COUNTIFS(D29:D34,"x",$L29:$L34,"BK")</f>
        <v>0</v>
      </c>
      <c r="E37" s="31">
        <f>_xlfn.COUNTIFS(E29:E34,"x",$L29:$L34,"K")+_xlfn.COUNTIFS(E29:E34,"x",$L29:$L34,"AK")+_xlfn.COUNTIFS(E29:E34,"x",$L29:$L34,"BK")</f>
        <v>0</v>
      </c>
      <c r="F37" s="32">
        <f>SUMPRODUCT(--(F$5:F$7="x"),--($L$5:$L$7="K"))</f>
        <v>0</v>
      </c>
      <c r="G37" s="553">
        <f>SUM(C37:F37)</f>
        <v>0</v>
      </c>
      <c r="H37" s="554"/>
      <c r="I37" s="554"/>
      <c r="J37" s="554"/>
      <c r="K37" s="554"/>
      <c r="L37" s="555"/>
      <c r="M37" s="538"/>
      <c r="N37" s="539"/>
      <c r="O37" s="539"/>
      <c r="P37" s="539"/>
      <c r="Q37" s="539"/>
      <c r="R37" s="539"/>
      <c r="S37" s="540"/>
      <c r="T37" s="373"/>
    </row>
    <row r="38" spans="1:20" s="6" customFormat="1" ht="19.5" customHeight="1">
      <c r="A38" s="544" t="s">
        <v>689</v>
      </c>
      <c r="B38" s="545"/>
      <c r="C38" s="414"/>
      <c r="D38" s="415"/>
      <c r="E38" s="415"/>
      <c r="F38" s="415"/>
      <c r="G38" s="414"/>
      <c r="H38" s="415"/>
      <c r="I38" s="415"/>
      <c r="J38" s="415"/>
      <c r="K38" s="415"/>
      <c r="L38" s="416"/>
      <c r="M38" s="414"/>
      <c r="N38" s="415"/>
      <c r="O38" s="415"/>
      <c r="P38" s="415"/>
      <c r="Q38" s="415"/>
      <c r="R38" s="415"/>
      <c r="S38" s="101"/>
      <c r="T38" s="441"/>
    </row>
    <row r="39" spans="1:20" s="6" customFormat="1" ht="15" customHeight="1">
      <c r="A39" s="549" t="s">
        <v>38</v>
      </c>
      <c r="B39" s="550"/>
      <c r="C39" s="33"/>
      <c r="D39" s="34"/>
      <c r="E39" s="34"/>
      <c r="F39" s="35"/>
      <c r="G39" s="541">
        <f>SUM(C39:F39)</f>
        <v>0</v>
      </c>
      <c r="H39" s="542"/>
      <c r="I39" s="542"/>
      <c r="J39" s="542"/>
      <c r="K39" s="542"/>
      <c r="L39" s="543"/>
      <c r="M39" s="538"/>
      <c r="N39" s="539"/>
      <c r="O39" s="539"/>
      <c r="P39" s="539"/>
      <c r="Q39" s="539"/>
      <c r="R39" s="539"/>
      <c r="S39" s="540"/>
      <c r="T39" s="440"/>
    </row>
    <row r="40" spans="1:20" s="6" customFormat="1" ht="15" customHeight="1">
      <c r="A40" s="551" t="s">
        <v>39</v>
      </c>
      <c r="B40" s="552"/>
      <c r="C40" s="36"/>
      <c r="D40" s="37"/>
      <c r="E40" s="37"/>
      <c r="F40" s="38"/>
      <c r="G40" s="535">
        <f>G9+G19+G24+G29+G36</f>
        <v>120</v>
      </c>
      <c r="H40" s="536"/>
      <c r="I40" s="536"/>
      <c r="J40" s="536"/>
      <c r="K40" s="536"/>
      <c r="L40" s="537"/>
      <c r="M40" s="538"/>
      <c r="N40" s="539"/>
      <c r="O40" s="539"/>
      <c r="P40" s="539"/>
      <c r="Q40" s="539"/>
      <c r="R40" s="539"/>
      <c r="S40" s="540"/>
      <c r="T40" s="440"/>
    </row>
    <row r="41" spans="1:20" s="6" customFormat="1" ht="15" customHeight="1" thickBot="1">
      <c r="A41" s="556" t="s">
        <v>40</v>
      </c>
      <c r="B41" s="557"/>
      <c r="C41" s="417"/>
      <c r="D41" s="31">
        <f>_xlfn.COUNTIFS(D35:D38,"x",$L35:$L38,"K")+_xlfn.COUNTIFS(D35:D38,"x",$L35:$L38,"AK")+_xlfn.COUNTIFS(D35:D38,"x",$L35:$L38,"BK")</f>
        <v>0</v>
      </c>
      <c r="E41" s="31">
        <f>_xlfn.COUNTIFS(E35:E38,"x",$L35:$L38,"K")+_xlfn.COUNTIFS(E35:E38,"x",$L35:$L38,"AK")+_xlfn.COUNTIFS(E35:E38,"x",$L35:$L38,"BK")</f>
        <v>0</v>
      </c>
      <c r="F41" s="32">
        <f>SUMPRODUCT(--(F$5:F$7="x"),--($L$5:$L$7="K"))</f>
        <v>0</v>
      </c>
      <c r="G41" s="553"/>
      <c r="H41" s="554"/>
      <c r="I41" s="554"/>
      <c r="J41" s="554"/>
      <c r="K41" s="554"/>
      <c r="L41" s="555"/>
      <c r="M41" s="538"/>
      <c r="N41" s="539"/>
      <c r="O41" s="539"/>
      <c r="P41" s="539"/>
      <c r="Q41" s="539"/>
      <c r="R41" s="539"/>
      <c r="S41" s="540"/>
      <c r="T41" s="446"/>
    </row>
    <row r="42" spans="1:20" s="6" customFormat="1" ht="15" customHeight="1">
      <c r="A42" s="62"/>
      <c r="B42" s="62"/>
      <c r="C42" s="505"/>
      <c r="D42" s="63"/>
      <c r="E42" s="63"/>
      <c r="F42" s="63"/>
      <c r="G42" s="63"/>
      <c r="H42" s="64"/>
      <c r="I42" s="64"/>
      <c r="J42" s="64"/>
      <c r="K42" s="64"/>
      <c r="L42" s="64"/>
      <c r="M42" s="65"/>
      <c r="N42" s="65"/>
      <c r="O42" s="65"/>
      <c r="P42" s="65"/>
      <c r="Q42" s="65"/>
      <c r="R42" s="65"/>
      <c r="S42" s="65"/>
      <c r="T42" s="379"/>
    </row>
    <row r="43" spans="1:20" s="6" customFormat="1" ht="15" customHeight="1">
      <c r="A43" s="224" t="s">
        <v>707</v>
      </c>
      <c r="B43" s="62"/>
      <c r="C43" s="505"/>
      <c r="D43" s="63"/>
      <c r="E43" s="63"/>
      <c r="F43" s="63"/>
      <c r="G43" s="63"/>
      <c r="H43" s="64"/>
      <c r="I43" s="64"/>
      <c r="J43" s="64"/>
      <c r="K43" s="64"/>
      <c r="L43" s="64"/>
      <c r="M43" s="65"/>
      <c r="N43" s="65"/>
      <c r="O43" s="65"/>
      <c r="P43" s="65"/>
      <c r="Q43" s="65"/>
      <c r="R43" s="65"/>
      <c r="S43" s="65"/>
      <c r="T43" s="379"/>
    </row>
    <row r="44" spans="1:19" s="6" customFormat="1" ht="15" customHeight="1">
      <c r="A44" s="406" t="s">
        <v>499</v>
      </c>
      <c r="B44" s="1"/>
      <c r="C44" s="4"/>
      <c r="D44" s="4"/>
      <c r="E44" s="4"/>
      <c r="F44" s="4"/>
      <c r="G44" s="4"/>
      <c r="H44" s="4"/>
      <c r="I44" s="4"/>
      <c r="J44" s="4"/>
      <c r="K44" s="4"/>
      <c r="L44" s="61"/>
      <c r="M44" s="3"/>
      <c r="N44" s="3"/>
      <c r="O44" s="3"/>
      <c r="P44" s="3"/>
      <c r="Q44" s="3"/>
      <c r="R44" s="3"/>
      <c r="S44" s="138"/>
    </row>
    <row r="45" spans="1:19" s="6" customFormat="1" ht="15" customHeight="1">
      <c r="A45" s="406" t="s">
        <v>500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61"/>
      <c r="M45" s="3"/>
      <c r="N45" s="3"/>
      <c r="O45" s="3"/>
      <c r="P45" s="3"/>
      <c r="Q45" s="3"/>
      <c r="R45" s="3"/>
      <c r="S45" s="138"/>
    </row>
    <row r="46" spans="1:19" s="6" customFormat="1" ht="15" customHeight="1">
      <c r="A46" s="406" t="s">
        <v>501</v>
      </c>
      <c r="B46" s="1"/>
      <c r="C46" s="4"/>
      <c r="D46" s="4"/>
      <c r="E46" s="4"/>
      <c r="F46" s="4"/>
      <c r="G46" s="4"/>
      <c r="H46" s="4"/>
      <c r="I46" s="4"/>
      <c r="J46" s="4"/>
      <c r="K46" s="4"/>
      <c r="L46" s="61"/>
      <c r="M46" s="3"/>
      <c r="N46" s="3"/>
      <c r="O46" s="3"/>
      <c r="P46" s="3"/>
      <c r="Q46" s="3"/>
      <c r="R46" s="3"/>
      <c r="S46" s="138"/>
    </row>
    <row r="47" spans="1:19" s="6" customFormat="1" ht="15" customHeight="1">
      <c r="A47" s="406" t="s">
        <v>498</v>
      </c>
      <c r="D47" s="4"/>
      <c r="E47" s="4"/>
      <c r="F47" s="4"/>
      <c r="G47" s="4"/>
      <c r="H47" s="4"/>
      <c r="I47" s="4"/>
      <c r="J47" s="4"/>
      <c r="K47" s="4"/>
      <c r="L47" s="61"/>
      <c r="M47" s="3"/>
      <c r="N47" s="3"/>
      <c r="O47" s="3"/>
      <c r="P47" s="3"/>
      <c r="Q47" s="3"/>
      <c r="R47" s="3"/>
      <c r="S47" s="138"/>
    </row>
    <row r="48" spans="1:19" s="6" customFormat="1" ht="15" customHeight="1">
      <c r="A48" s="406" t="s">
        <v>282</v>
      </c>
      <c r="D48" s="4"/>
      <c r="E48" s="4"/>
      <c r="F48" s="4"/>
      <c r="G48" s="4"/>
      <c r="H48" s="4"/>
      <c r="I48" s="4"/>
      <c r="J48" s="4"/>
      <c r="K48" s="4"/>
      <c r="L48" s="61"/>
      <c r="M48" s="3"/>
      <c r="N48" s="3"/>
      <c r="O48" s="3"/>
      <c r="P48" s="3"/>
      <c r="Q48" s="3"/>
      <c r="R48" s="3"/>
      <c r="S48" s="138"/>
    </row>
    <row r="49" spans="1:19" s="6" customFormat="1" ht="15" customHeight="1">
      <c r="A49" s="406" t="s">
        <v>283</v>
      </c>
      <c r="D49" s="4"/>
      <c r="E49" s="4"/>
      <c r="F49" s="4"/>
      <c r="G49" s="4"/>
      <c r="H49" s="4"/>
      <c r="I49" s="4"/>
      <c r="J49" s="4"/>
      <c r="K49" s="4"/>
      <c r="L49" s="61"/>
      <c r="M49" s="3"/>
      <c r="N49" s="3"/>
      <c r="O49" s="3"/>
      <c r="P49" s="3"/>
      <c r="Q49" s="3"/>
      <c r="R49" s="3"/>
      <c r="S49" s="138"/>
    </row>
    <row r="50" spans="1:19" s="6" customFormat="1" ht="15" customHeight="1">
      <c r="A50" s="406" t="s">
        <v>284</v>
      </c>
      <c r="D50" s="4"/>
      <c r="E50" s="4"/>
      <c r="F50" s="4"/>
      <c r="G50" s="4"/>
      <c r="H50" s="4"/>
      <c r="I50" s="4"/>
      <c r="J50" s="4"/>
      <c r="K50" s="4"/>
      <c r="L50" s="61"/>
      <c r="M50" s="3"/>
      <c r="N50" s="3"/>
      <c r="O50" s="3"/>
      <c r="P50" s="3"/>
      <c r="Q50" s="3"/>
      <c r="R50" s="3"/>
      <c r="S50" s="138"/>
    </row>
    <row r="51" spans="1:19" s="6" customFormat="1" ht="15" customHeight="1">
      <c r="A51" s="3"/>
      <c r="D51" s="4"/>
      <c r="E51" s="4"/>
      <c r="F51" s="4"/>
      <c r="G51" s="4"/>
      <c r="H51" s="4"/>
      <c r="I51" s="4"/>
      <c r="J51" s="4"/>
      <c r="K51" s="4"/>
      <c r="L51" s="61"/>
      <c r="M51" s="3"/>
      <c r="N51" s="3"/>
      <c r="O51" s="3"/>
      <c r="P51" s="3"/>
      <c r="Q51" s="3"/>
      <c r="R51" s="3"/>
      <c r="S51" s="138"/>
    </row>
    <row r="52" spans="1:19" s="6" customFormat="1" ht="15" customHeight="1">
      <c r="A52" s="409" t="s">
        <v>7</v>
      </c>
      <c r="D52" s="4"/>
      <c r="E52" s="4"/>
      <c r="F52" s="4"/>
      <c r="G52" s="4"/>
      <c r="H52" s="4"/>
      <c r="I52" s="4"/>
      <c r="J52" s="4"/>
      <c r="K52" s="4"/>
      <c r="L52" s="61"/>
      <c r="M52" s="3"/>
      <c r="N52" s="3"/>
      <c r="O52" s="3"/>
      <c r="P52" s="3"/>
      <c r="Q52" s="3"/>
      <c r="R52" s="3"/>
      <c r="S52" s="138"/>
    </row>
    <row r="53" spans="1:19" s="6" customFormat="1" ht="15" customHeight="1">
      <c r="A53" s="407" t="s">
        <v>8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61"/>
      <c r="M53" s="3"/>
      <c r="N53" s="3"/>
      <c r="O53" s="3"/>
      <c r="P53" s="3"/>
      <c r="Q53" s="3"/>
      <c r="R53" s="3"/>
      <c r="S53" s="138"/>
    </row>
    <row r="54" spans="1:19" s="6" customFormat="1" ht="15" customHeight="1">
      <c r="A54" s="408" t="s">
        <v>9</v>
      </c>
      <c r="B54" s="1"/>
      <c r="C54" s="4"/>
      <c r="D54" s="4"/>
      <c r="E54" s="4"/>
      <c r="F54" s="4"/>
      <c r="G54" s="4"/>
      <c r="H54" s="4"/>
      <c r="I54" s="4"/>
      <c r="J54" s="4"/>
      <c r="K54" s="4"/>
      <c r="L54" s="61"/>
      <c r="M54" s="3"/>
      <c r="N54" s="3"/>
      <c r="O54" s="3"/>
      <c r="P54" s="3"/>
      <c r="Q54" s="3"/>
      <c r="R54" s="3"/>
      <c r="S54" s="138"/>
    </row>
    <row r="55" spans="1:19" s="6" customFormat="1" ht="15" customHeight="1">
      <c r="A55" s="406" t="s">
        <v>12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61"/>
      <c r="M55" s="3"/>
      <c r="N55" s="3"/>
      <c r="O55" s="3"/>
      <c r="P55" s="3"/>
      <c r="Q55" s="3"/>
      <c r="R55" s="3"/>
      <c r="S55" s="138"/>
    </row>
    <row r="56" spans="1:19" s="6" customFormat="1" ht="15" customHeight="1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61"/>
      <c r="M56" s="3"/>
      <c r="N56" s="3"/>
      <c r="O56" s="3"/>
      <c r="P56" s="3"/>
      <c r="Q56" s="3"/>
      <c r="R56" s="3"/>
      <c r="S56" s="138"/>
    </row>
    <row r="57" spans="1:19" s="6" customFormat="1" ht="15" customHeight="1">
      <c r="A57" s="3"/>
      <c r="B57" s="361"/>
      <c r="C57" s="210"/>
      <c r="D57" s="4"/>
      <c r="E57" s="4"/>
      <c r="F57" s="4"/>
      <c r="G57" s="4"/>
      <c r="H57" s="4"/>
      <c r="I57" s="4"/>
      <c r="J57" s="4"/>
      <c r="K57" s="4"/>
      <c r="L57" s="61"/>
      <c r="M57" s="3"/>
      <c r="N57" s="3"/>
      <c r="O57" s="3"/>
      <c r="P57" s="3"/>
      <c r="Q57" s="3"/>
      <c r="R57" s="3"/>
      <c r="S57" s="138"/>
    </row>
    <row r="58" spans="1:19" s="6" customFormat="1" ht="15" customHeight="1">
      <c r="A58" s="3"/>
      <c r="B58" s="209"/>
      <c r="C58" s="210"/>
      <c r="D58" s="4"/>
      <c r="E58" s="4"/>
      <c r="F58" s="4"/>
      <c r="G58" s="4"/>
      <c r="H58" s="4"/>
      <c r="I58" s="4"/>
      <c r="J58" s="4"/>
      <c r="K58" s="4"/>
      <c r="L58" s="61"/>
      <c r="M58" s="3"/>
      <c r="N58" s="3"/>
      <c r="O58" s="3"/>
      <c r="P58" s="3"/>
      <c r="Q58" s="3"/>
      <c r="R58" s="3"/>
      <c r="S58" s="138"/>
    </row>
    <row r="59" spans="1:19" s="6" customFormat="1" ht="15" customHeight="1">
      <c r="A59" s="3"/>
      <c r="B59" s="209"/>
      <c r="C59" s="210"/>
      <c r="D59" s="4"/>
      <c r="E59" s="4"/>
      <c r="F59" s="4"/>
      <c r="G59" s="4"/>
      <c r="H59" s="4"/>
      <c r="I59" s="4"/>
      <c r="J59" s="4"/>
      <c r="K59" s="4"/>
      <c r="L59" s="61"/>
      <c r="M59" s="3"/>
      <c r="N59" s="3"/>
      <c r="O59" s="3"/>
      <c r="P59" s="3"/>
      <c r="Q59" s="3"/>
      <c r="R59" s="3"/>
      <c r="S59" s="138"/>
    </row>
    <row r="60" spans="1:19" s="6" customFormat="1" ht="15" customHeight="1">
      <c r="A60" s="3"/>
      <c r="B60" s="209"/>
      <c r="C60" s="210"/>
      <c r="D60" s="4"/>
      <c r="E60" s="4"/>
      <c r="F60" s="4"/>
      <c r="G60" s="4"/>
      <c r="H60" s="4"/>
      <c r="I60" s="4"/>
      <c r="J60" s="4"/>
      <c r="K60" s="4"/>
      <c r="L60" s="61"/>
      <c r="M60" s="3"/>
      <c r="N60" s="3"/>
      <c r="O60" s="3"/>
      <c r="P60" s="3"/>
      <c r="Q60" s="3"/>
      <c r="R60" s="3"/>
      <c r="S60" s="138"/>
    </row>
    <row r="61" spans="1:19" s="6" customFormat="1" ht="15" customHeight="1">
      <c r="A61" s="3"/>
      <c r="B61" s="209"/>
      <c r="C61" s="210"/>
      <c r="D61" s="4"/>
      <c r="E61" s="4"/>
      <c r="F61" s="4"/>
      <c r="G61" s="4"/>
      <c r="H61" s="4"/>
      <c r="I61" s="4"/>
      <c r="J61" s="4"/>
      <c r="K61" s="4"/>
      <c r="L61" s="61"/>
      <c r="M61" s="3"/>
      <c r="N61" s="3"/>
      <c r="O61" s="3"/>
      <c r="P61" s="3"/>
      <c r="Q61" s="3"/>
      <c r="R61" s="3"/>
      <c r="S61" s="138"/>
    </row>
    <row r="62" spans="1:19" s="6" customFormat="1" ht="15" customHeight="1">
      <c r="A62" s="3"/>
      <c r="B62" s="209"/>
      <c r="C62" s="210"/>
      <c r="D62" s="4"/>
      <c r="E62" s="4"/>
      <c r="F62" s="4"/>
      <c r="G62" s="4"/>
      <c r="H62" s="4"/>
      <c r="I62" s="4"/>
      <c r="J62" s="4"/>
      <c r="K62" s="4"/>
      <c r="L62" s="61"/>
      <c r="M62" s="3"/>
      <c r="N62" s="3"/>
      <c r="O62" s="3"/>
      <c r="P62" s="3"/>
      <c r="Q62" s="3"/>
      <c r="R62" s="3"/>
      <c r="S62" s="138"/>
    </row>
    <row r="63" spans="1:19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61"/>
      <c r="M63" s="3"/>
      <c r="N63" s="3"/>
      <c r="O63" s="3"/>
      <c r="P63" s="3"/>
      <c r="Q63" s="3"/>
      <c r="R63" s="3"/>
      <c r="S63" s="138"/>
    </row>
    <row r="64" spans="1:19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61"/>
      <c r="M64" s="3"/>
      <c r="N64" s="3"/>
      <c r="O64" s="3"/>
      <c r="P64" s="3"/>
      <c r="Q64" s="3"/>
      <c r="R64" s="3"/>
      <c r="S64" s="138"/>
    </row>
    <row r="65" spans="1:19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61"/>
      <c r="M65" s="3"/>
      <c r="N65" s="3"/>
      <c r="O65" s="3"/>
      <c r="P65" s="3"/>
      <c r="Q65" s="3"/>
      <c r="R65" s="3"/>
      <c r="S65" s="138"/>
    </row>
    <row r="66" spans="1:19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61"/>
      <c r="M66" s="3"/>
      <c r="N66" s="3"/>
      <c r="O66" s="3"/>
      <c r="P66" s="3"/>
      <c r="Q66" s="3"/>
      <c r="R66" s="3"/>
      <c r="S66" s="138"/>
    </row>
    <row r="67" spans="1:19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61"/>
      <c r="M67" s="3"/>
      <c r="N67" s="3"/>
      <c r="O67" s="3"/>
      <c r="P67" s="3"/>
      <c r="Q67" s="3"/>
      <c r="R67" s="3"/>
      <c r="S67" s="138"/>
    </row>
    <row r="68" spans="1:19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61"/>
      <c r="M68" s="3"/>
      <c r="N68" s="3"/>
      <c r="O68" s="3"/>
      <c r="P68" s="3"/>
      <c r="Q68" s="3"/>
      <c r="R68" s="3"/>
      <c r="S68" s="138"/>
    </row>
    <row r="69" spans="1:19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61"/>
      <c r="M69" s="3"/>
      <c r="N69" s="3"/>
      <c r="O69" s="3"/>
      <c r="P69" s="3"/>
      <c r="Q69" s="3"/>
      <c r="R69" s="3"/>
      <c r="S69" s="138"/>
    </row>
    <row r="70" spans="1:19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61"/>
      <c r="M70" s="3"/>
      <c r="N70" s="3"/>
      <c r="O70" s="3"/>
      <c r="P70" s="3"/>
      <c r="Q70" s="3"/>
      <c r="R70" s="3"/>
      <c r="S70" s="138"/>
    </row>
    <row r="71" spans="1:19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61"/>
      <c r="M71" s="3"/>
      <c r="N71" s="3"/>
      <c r="O71" s="3"/>
      <c r="P71" s="3"/>
      <c r="Q71" s="3"/>
      <c r="R71" s="3"/>
      <c r="S71" s="138"/>
    </row>
    <row r="72" spans="1:19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61"/>
      <c r="M72" s="3"/>
      <c r="N72" s="3"/>
      <c r="O72" s="3"/>
      <c r="P72" s="3"/>
      <c r="Q72" s="3"/>
      <c r="R72" s="3"/>
      <c r="S72" s="138"/>
    </row>
    <row r="73" spans="1:19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61"/>
      <c r="M73" s="3"/>
      <c r="N73" s="3"/>
      <c r="O73" s="3"/>
      <c r="P73" s="3"/>
      <c r="Q73" s="3"/>
      <c r="R73" s="3"/>
      <c r="S73" s="138"/>
    </row>
    <row r="74" spans="1:19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61"/>
      <c r="M74" s="3"/>
      <c r="N74" s="3"/>
      <c r="O74" s="3"/>
      <c r="P74" s="3"/>
      <c r="Q74" s="3"/>
      <c r="R74" s="3"/>
      <c r="S74" s="138"/>
    </row>
    <row r="75" spans="1:19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61"/>
      <c r="M75" s="3"/>
      <c r="N75" s="3"/>
      <c r="O75" s="3"/>
      <c r="P75" s="3"/>
      <c r="Q75" s="3"/>
      <c r="R75" s="3"/>
      <c r="S75" s="138"/>
    </row>
    <row r="76" spans="1:19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61"/>
      <c r="M76" s="3"/>
      <c r="N76" s="3"/>
      <c r="O76" s="3"/>
      <c r="P76" s="3"/>
      <c r="Q76" s="3"/>
      <c r="R76" s="3"/>
      <c r="S76" s="138"/>
    </row>
    <row r="77" spans="1:19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61"/>
      <c r="M77" s="3"/>
      <c r="N77" s="3"/>
      <c r="O77" s="3"/>
      <c r="P77" s="3"/>
      <c r="Q77" s="3"/>
      <c r="R77" s="3"/>
      <c r="S77" s="138"/>
    </row>
    <row r="78" spans="1:19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61"/>
      <c r="M78" s="3"/>
      <c r="N78" s="3"/>
      <c r="O78" s="3"/>
      <c r="P78" s="3"/>
      <c r="Q78" s="3"/>
      <c r="R78" s="3"/>
      <c r="S78" s="138"/>
    </row>
    <row r="79" spans="1:19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61"/>
      <c r="M79" s="3"/>
      <c r="N79" s="3"/>
      <c r="O79" s="3"/>
      <c r="P79" s="3"/>
      <c r="Q79" s="3"/>
      <c r="R79" s="3"/>
      <c r="S79" s="138"/>
    </row>
    <row r="80" spans="1:19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61"/>
      <c r="M80" s="3"/>
      <c r="N80" s="3"/>
      <c r="O80" s="3"/>
      <c r="P80" s="3"/>
      <c r="Q80" s="3"/>
      <c r="R80" s="3"/>
      <c r="S80" s="138"/>
    </row>
    <row r="81" spans="1:19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61"/>
      <c r="M81" s="3"/>
      <c r="N81" s="3"/>
      <c r="O81" s="3"/>
      <c r="P81" s="3"/>
      <c r="Q81" s="3"/>
      <c r="R81" s="3"/>
      <c r="S81" s="138"/>
    </row>
    <row r="82" spans="1:19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61"/>
      <c r="M82" s="3"/>
      <c r="N82" s="3"/>
      <c r="O82" s="3"/>
      <c r="P82" s="3"/>
      <c r="Q82" s="3"/>
      <c r="R82" s="3"/>
      <c r="S82" s="138"/>
    </row>
    <row r="83" spans="1:19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61"/>
      <c r="M83" s="3"/>
      <c r="N83" s="3"/>
      <c r="O83" s="3"/>
      <c r="P83" s="3"/>
      <c r="Q83" s="3"/>
      <c r="R83" s="3"/>
      <c r="S83" s="138"/>
    </row>
    <row r="84" spans="1:19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61"/>
      <c r="M84" s="3"/>
      <c r="N84" s="3"/>
      <c r="O84" s="3"/>
      <c r="P84" s="3"/>
      <c r="Q84" s="3"/>
      <c r="R84" s="3"/>
      <c r="S84" s="138"/>
    </row>
    <row r="85" spans="1:19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61"/>
      <c r="M85" s="3"/>
      <c r="N85" s="3"/>
      <c r="O85" s="3"/>
      <c r="P85" s="3"/>
      <c r="Q85" s="3"/>
      <c r="R85" s="3"/>
      <c r="S85" s="138"/>
    </row>
    <row r="86" spans="1:19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61"/>
      <c r="M86" s="3"/>
      <c r="N86" s="3"/>
      <c r="O86" s="3"/>
      <c r="P86" s="3"/>
      <c r="Q86" s="3"/>
      <c r="R86" s="3"/>
      <c r="S86" s="138"/>
    </row>
    <row r="87" spans="1:19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61"/>
      <c r="M87" s="3"/>
      <c r="N87" s="3"/>
      <c r="O87" s="3"/>
      <c r="P87" s="3"/>
      <c r="Q87" s="3"/>
      <c r="R87" s="3"/>
      <c r="S87" s="138"/>
    </row>
    <row r="88" spans="1:19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61"/>
      <c r="M88" s="3"/>
      <c r="N88" s="3"/>
      <c r="O88" s="3"/>
      <c r="P88" s="3"/>
      <c r="Q88" s="3"/>
      <c r="R88" s="3"/>
      <c r="S88" s="138"/>
    </row>
    <row r="89" spans="1:19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61"/>
      <c r="M89" s="3"/>
      <c r="N89" s="3"/>
      <c r="O89" s="3"/>
      <c r="P89" s="3"/>
      <c r="Q89" s="3"/>
      <c r="R89" s="3"/>
      <c r="S89" s="138"/>
    </row>
    <row r="90" spans="1:19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61"/>
      <c r="M90" s="3"/>
      <c r="N90" s="3"/>
      <c r="O90" s="3"/>
      <c r="P90" s="3"/>
      <c r="Q90" s="3"/>
      <c r="R90" s="3"/>
      <c r="S90" s="138"/>
    </row>
    <row r="91" spans="1:19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61"/>
      <c r="M91" s="3"/>
      <c r="N91" s="3"/>
      <c r="O91" s="3"/>
      <c r="P91" s="3"/>
      <c r="Q91" s="3"/>
      <c r="R91" s="3"/>
      <c r="S91" s="138"/>
    </row>
    <row r="92" spans="1:19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61"/>
      <c r="M92" s="3"/>
      <c r="N92" s="3"/>
      <c r="O92" s="3"/>
      <c r="P92" s="3"/>
      <c r="Q92" s="3"/>
      <c r="R92" s="3"/>
      <c r="S92" s="138"/>
    </row>
    <row r="93" spans="1:19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61"/>
      <c r="M93" s="3"/>
      <c r="N93" s="3"/>
      <c r="O93" s="3"/>
      <c r="P93" s="3"/>
      <c r="Q93" s="3"/>
      <c r="R93" s="3"/>
      <c r="S93" s="138"/>
    </row>
    <row r="94" spans="1:19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61"/>
      <c r="M94" s="3"/>
      <c r="N94" s="3"/>
      <c r="O94" s="3"/>
      <c r="P94" s="3"/>
      <c r="Q94" s="3"/>
      <c r="R94" s="3"/>
      <c r="S94" s="138"/>
    </row>
    <row r="95" spans="1:19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61"/>
      <c r="M95" s="3"/>
      <c r="N95" s="3"/>
      <c r="O95" s="3"/>
      <c r="P95" s="3"/>
      <c r="Q95" s="3"/>
      <c r="R95" s="3"/>
      <c r="S95" s="138"/>
    </row>
    <row r="96" spans="1:19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61"/>
      <c r="M96" s="3"/>
      <c r="N96" s="3"/>
      <c r="O96" s="3"/>
      <c r="P96" s="3"/>
      <c r="Q96" s="3"/>
      <c r="R96" s="3"/>
      <c r="S96" s="138"/>
    </row>
    <row r="97" spans="1:19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61"/>
      <c r="M97" s="3"/>
      <c r="N97" s="3"/>
      <c r="O97" s="3"/>
      <c r="P97" s="3"/>
      <c r="Q97" s="3"/>
      <c r="R97" s="3"/>
      <c r="S97" s="138"/>
    </row>
    <row r="98" spans="1:19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61"/>
      <c r="M98" s="3"/>
      <c r="N98" s="3"/>
      <c r="O98" s="3"/>
      <c r="P98" s="3"/>
      <c r="Q98" s="3"/>
      <c r="R98" s="3"/>
      <c r="S98" s="138"/>
    </row>
    <row r="99" spans="1:19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61"/>
      <c r="M99" s="3"/>
      <c r="N99" s="3"/>
      <c r="O99" s="3"/>
      <c r="P99" s="3"/>
      <c r="Q99" s="3"/>
      <c r="R99" s="3"/>
      <c r="S99" s="138"/>
    </row>
    <row r="100" spans="1:19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61"/>
      <c r="M100" s="3"/>
      <c r="N100" s="3"/>
      <c r="O100" s="3"/>
      <c r="P100" s="3"/>
      <c r="Q100" s="3"/>
      <c r="R100" s="3"/>
      <c r="S100" s="138"/>
    </row>
    <row r="101" spans="1:19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61"/>
      <c r="M101" s="3"/>
      <c r="N101" s="3"/>
      <c r="O101" s="3"/>
      <c r="P101" s="3"/>
      <c r="Q101" s="3"/>
      <c r="R101" s="3"/>
      <c r="S101" s="138"/>
    </row>
    <row r="102" spans="1:19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61"/>
      <c r="M102" s="3"/>
      <c r="N102" s="3"/>
      <c r="O102" s="3"/>
      <c r="P102" s="3"/>
      <c r="Q102" s="3"/>
      <c r="R102" s="3"/>
      <c r="S102" s="138"/>
    </row>
    <row r="103" spans="1:19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61"/>
      <c r="M103" s="3"/>
      <c r="N103" s="3"/>
      <c r="O103" s="3"/>
      <c r="P103" s="3"/>
      <c r="Q103" s="3"/>
      <c r="R103" s="3"/>
      <c r="S103" s="138"/>
    </row>
    <row r="104" spans="1:19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61"/>
      <c r="M104" s="3"/>
      <c r="N104" s="3"/>
      <c r="O104" s="3"/>
      <c r="P104" s="3"/>
      <c r="Q104" s="3"/>
      <c r="R104" s="3"/>
      <c r="S104" s="138"/>
    </row>
    <row r="105" spans="1:19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61"/>
      <c r="M105" s="3"/>
      <c r="N105" s="3"/>
      <c r="O105" s="3"/>
      <c r="P105" s="3"/>
      <c r="Q105" s="3"/>
      <c r="R105" s="3"/>
      <c r="S105" s="138"/>
    </row>
    <row r="106" spans="1:19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61"/>
      <c r="M106" s="3"/>
      <c r="N106" s="3"/>
      <c r="O106" s="3"/>
      <c r="P106" s="3"/>
      <c r="Q106" s="3"/>
      <c r="R106" s="3"/>
      <c r="S106" s="138"/>
    </row>
    <row r="107" spans="1:19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61"/>
      <c r="M107" s="3"/>
      <c r="N107" s="3"/>
      <c r="O107" s="3"/>
      <c r="P107" s="3"/>
      <c r="Q107" s="3"/>
      <c r="R107" s="3"/>
      <c r="S107" s="138"/>
    </row>
    <row r="108" spans="1:19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61"/>
      <c r="M108" s="3"/>
      <c r="N108" s="3"/>
      <c r="O108" s="3"/>
      <c r="P108" s="3"/>
      <c r="Q108" s="3"/>
      <c r="R108" s="3"/>
      <c r="S108" s="138"/>
    </row>
    <row r="109" spans="1:19" s="8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61"/>
      <c r="M109" s="3"/>
      <c r="N109" s="3"/>
      <c r="O109" s="3"/>
      <c r="P109" s="3"/>
      <c r="Q109" s="3"/>
      <c r="R109" s="3"/>
      <c r="S109" s="138"/>
    </row>
    <row r="110" spans="1:19" s="9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61"/>
      <c r="M110" s="3"/>
      <c r="N110" s="3"/>
      <c r="O110" s="3"/>
      <c r="P110" s="3"/>
      <c r="Q110" s="3"/>
      <c r="R110" s="3"/>
      <c r="S110" s="138"/>
    </row>
    <row r="111" spans="1:19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61"/>
      <c r="M111" s="3"/>
      <c r="N111" s="3"/>
      <c r="O111" s="3"/>
      <c r="P111" s="3"/>
      <c r="Q111" s="3"/>
      <c r="R111" s="3"/>
      <c r="S111" s="138"/>
    </row>
    <row r="112" spans="1:19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61"/>
      <c r="M112" s="3"/>
      <c r="N112" s="3"/>
      <c r="O112" s="3"/>
      <c r="P112" s="3"/>
      <c r="Q112" s="3"/>
      <c r="R112" s="3"/>
      <c r="S112" s="138"/>
    </row>
    <row r="113" spans="1:19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61"/>
      <c r="M113" s="3"/>
      <c r="N113" s="3"/>
      <c r="O113" s="3"/>
      <c r="P113" s="3"/>
      <c r="Q113" s="3"/>
      <c r="R113" s="3"/>
      <c r="S113" s="138"/>
    </row>
    <row r="114" spans="1:19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61"/>
      <c r="M114" s="3"/>
      <c r="N114" s="3"/>
      <c r="O114" s="3"/>
      <c r="P114" s="3"/>
      <c r="Q114" s="3"/>
      <c r="R114" s="3"/>
      <c r="S114" s="138"/>
    </row>
    <row r="115" spans="1:19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61"/>
      <c r="M115" s="3"/>
      <c r="N115" s="3"/>
      <c r="O115" s="3"/>
      <c r="P115" s="3"/>
      <c r="Q115" s="3"/>
      <c r="R115" s="3"/>
      <c r="S115" s="138"/>
    </row>
    <row r="116" spans="1:19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61"/>
      <c r="M116" s="3"/>
      <c r="N116" s="3"/>
      <c r="O116" s="3"/>
      <c r="P116" s="3"/>
      <c r="Q116" s="3"/>
      <c r="R116" s="3"/>
      <c r="S116" s="138"/>
    </row>
    <row r="117" spans="1:19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61"/>
      <c r="M117" s="3"/>
      <c r="N117" s="3"/>
      <c r="O117" s="3"/>
      <c r="P117" s="3"/>
      <c r="Q117" s="3"/>
      <c r="R117" s="3"/>
      <c r="S117" s="138"/>
    </row>
    <row r="118" spans="1:19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61"/>
      <c r="M118" s="3"/>
      <c r="N118" s="3"/>
      <c r="O118" s="3"/>
      <c r="P118" s="3"/>
      <c r="Q118" s="3"/>
      <c r="R118" s="3"/>
      <c r="S118" s="138"/>
    </row>
    <row r="119" spans="1:19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61"/>
      <c r="M119" s="3"/>
      <c r="N119" s="3"/>
      <c r="O119" s="3"/>
      <c r="P119" s="3"/>
      <c r="Q119" s="3"/>
      <c r="R119" s="3"/>
      <c r="S119" s="138"/>
    </row>
    <row r="120" spans="1:19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61"/>
      <c r="M120" s="3"/>
      <c r="N120" s="3"/>
      <c r="O120" s="3"/>
      <c r="P120" s="3"/>
      <c r="Q120" s="3"/>
      <c r="R120" s="3"/>
      <c r="S120" s="138"/>
    </row>
    <row r="121" spans="1:19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61"/>
      <c r="M121" s="3"/>
      <c r="N121" s="3"/>
      <c r="O121" s="3"/>
      <c r="P121" s="3"/>
      <c r="Q121" s="3"/>
      <c r="R121" s="3"/>
      <c r="S121" s="138"/>
    </row>
    <row r="122" spans="1:19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61"/>
      <c r="M122" s="3"/>
      <c r="N122" s="3"/>
      <c r="O122" s="3"/>
      <c r="P122" s="3"/>
      <c r="Q122" s="3"/>
      <c r="R122" s="3"/>
      <c r="S122" s="138"/>
    </row>
    <row r="123" spans="1:19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61"/>
      <c r="M123" s="3"/>
      <c r="N123" s="3"/>
      <c r="O123" s="3"/>
      <c r="P123" s="3"/>
      <c r="Q123" s="3"/>
      <c r="R123" s="3"/>
      <c r="S123" s="138"/>
    </row>
    <row r="124" spans="1:19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61"/>
      <c r="M124" s="3"/>
      <c r="N124" s="3"/>
      <c r="O124" s="3"/>
      <c r="P124" s="3"/>
      <c r="Q124" s="3"/>
      <c r="R124" s="3"/>
      <c r="S124" s="138"/>
    </row>
    <row r="125" spans="1:19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61"/>
      <c r="M125" s="3"/>
      <c r="N125" s="3"/>
      <c r="O125" s="3"/>
      <c r="P125" s="3"/>
      <c r="Q125" s="3"/>
      <c r="R125" s="3"/>
      <c r="S125" s="138"/>
    </row>
    <row r="126" spans="1:19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61"/>
      <c r="M126" s="3"/>
      <c r="N126" s="3"/>
      <c r="O126" s="3"/>
      <c r="P126" s="3"/>
      <c r="Q126" s="3"/>
      <c r="R126" s="3"/>
      <c r="S126" s="138"/>
    </row>
    <row r="127" spans="1:19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61"/>
      <c r="M127" s="3"/>
      <c r="N127" s="3"/>
      <c r="O127" s="3"/>
      <c r="P127" s="3"/>
      <c r="Q127" s="3"/>
      <c r="R127" s="3"/>
      <c r="S127" s="138"/>
    </row>
    <row r="128" spans="1:19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61"/>
      <c r="M128" s="3"/>
      <c r="N128" s="3"/>
      <c r="O128" s="3"/>
      <c r="P128" s="3"/>
      <c r="Q128" s="3"/>
      <c r="R128" s="3"/>
      <c r="S128" s="138"/>
    </row>
    <row r="129" spans="1:19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61"/>
      <c r="M129" s="3"/>
      <c r="N129" s="3"/>
      <c r="O129" s="3"/>
      <c r="P129" s="3"/>
      <c r="Q129" s="3"/>
      <c r="R129" s="3"/>
      <c r="S129" s="138"/>
    </row>
    <row r="130" spans="1:19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61"/>
      <c r="M130" s="3"/>
      <c r="N130" s="3"/>
      <c r="O130" s="3"/>
      <c r="P130" s="3"/>
      <c r="Q130" s="3"/>
      <c r="R130" s="3"/>
      <c r="S130" s="138"/>
    </row>
    <row r="131" spans="1:19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61"/>
      <c r="M131" s="3"/>
      <c r="N131" s="3"/>
      <c r="O131" s="3"/>
      <c r="P131" s="3"/>
      <c r="Q131" s="3"/>
      <c r="R131" s="3"/>
      <c r="S131" s="138"/>
    </row>
    <row r="132" spans="1:19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61"/>
      <c r="M132" s="3"/>
      <c r="N132" s="3"/>
      <c r="O132" s="3"/>
      <c r="P132" s="3"/>
      <c r="Q132" s="3"/>
      <c r="R132" s="3"/>
      <c r="S132" s="138"/>
    </row>
    <row r="133" spans="1:19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61"/>
      <c r="M133" s="3"/>
      <c r="N133" s="3"/>
      <c r="O133" s="3"/>
      <c r="P133" s="3"/>
      <c r="Q133" s="3"/>
      <c r="R133" s="3"/>
      <c r="S133" s="138"/>
    </row>
    <row r="134" spans="1:19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61"/>
      <c r="M134" s="3"/>
      <c r="N134" s="3"/>
      <c r="O134" s="3"/>
      <c r="P134" s="3"/>
      <c r="Q134" s="3"/>
      <c r="R134" s="3"/>
      <c r="S134" s="138"/>
    </row>
    <row r="135" spans="1:19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61"/>
      <c r="M135" s="3"/>
      <c r="N135" s="3"/>
      <c r="O135" s="3"/>
      <c r="P135" s="3"/>
      <c r="Q135" s="3"/>
      <c r="R135" s="3"/>
      <c r="S135" s="138"/>
    </row>
    <row r="136" spans="1:19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61"/>
      <c r="M136" s="3"/>
      <c r="N136" s="3"/>
      <c r="O136" s="3"/>
      <c r="P136" s="3"/>
      <c r="Q136" s="3"/>
      <c r="R136" s="3"/>
      <c r="S136" s="138"/>
    </row>
    <row r="137" spans="1:19" s="7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61"/>
      <c r="M137" s="3"/>
      <c r="N137" s="3"/>
      <c r="O137" s="3"/>
      <c r="P137" s="3"/>
      <c r="Q137" s="3"/>
      <c r="R137" s="3"/>
      <c r="S137" s="138"/>
    </row>
    <row r="138" spans="1:19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61"/>
      <c r="M138" s="3"/>
      <c r="N138" s="3"/>
      <c r="O138" s="3"/>
      <c r="P138" s="3"/>
      <c r="Q138" s="3"/>
      <c r="R138" s="3"/>
      <c r="S138" s="138"/>
    </row>
    <row r="139" spans="1:19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61"/>
      <c r="M139" s="3"/>
      <c r="N139" s="3"/>
      <c r="O139" s="3"/>
      <c r="P139" s="3"/>
      <c r="Q139" s="3"/>
      <c r="R139" s="3"/>
      <c r="S139" s="138"/>
    </row>
    <row r="140" spans="1:19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61"/>
      <c r="M140" s="3"/>
      <c r="N140" s="3"/>
      <c r="O140" s="3"/>
      <c r="P140" s="3"/>
      <c r="Q140" s="3"/>
      <c r="R140" s="3"/>
      <c r="S140" s="138"/>
    </row>
    <row r="141" spans="1:19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61"/>
      <c r="M141" s="3"/>
      <c r="N141" s="3"/>
      <c r="O141" s="3"/>
      <c r="P141" s="3"/>
      <c r="Q141" s="3"/>
      <c r="R141" s="3"/>
      <c r="S141" s="138"/>
    </row>
    <row r="142" spans="1:19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61"/>
      <c r="M142" s="3"/>
      <c r="N142" s="3"/>
      <c r="O142" s="3"/>
      <c r="P142" s="3"/>
      <c r="Q142" s="3"/>
      <c r="R142" s="3"/>
      <c r="S142" s="138"/>
    </row>
    <row r="143" spans="1:19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61"/>
      <c r="M143" s="3"/>
      <c r="N143" s="3"/>
      <c r="O143" s="3"/>
      <c r="P143" s="3"/>
      <c r="Q143" s="3"/>
      <c r="R143" s="3"/>
      <c r="S143" s="138"/>
    </row>
    <row r="144" spans="1:19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61"/>
      <c r="M144" s="3"/>
      <c r="N144" s="3"/>
      <c r="O144" s="3"/>
      <c r="P144" s="3"/>
      <c r="Q144" s="3"/>
      <c r="R144" s="3"/>
      <c r="S144" s="138"/>
    </row>
    <row r="145" spans="1:19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61"/>
      <c r="M145" s="3"/>
      <c r="N145" s="3"/>
      <c r="O145" s="3"/>
      <c r="P145" s="3"/>
      <c r="Q145" s="3"/>
      <c r="R145" s="3"/>
      <c r="S145" s="138"/>
    </row>
    <row r="146" spans="1:19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61"/>
      <c r="M146" s="3"/>
      <c r="N146" s="3"/>
      <c r="O146" s="3"/>
      <c r="P146" s="3"/>
      <c r="Q146" s="3"/>
      <c r="R146" s="3"/>
      <c r="S146" s="138"/>
    </row>
    <row r="147" spans="1:19" s="7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61"/>
      <c r="M147" s="3"/>
      <c r="N147" s="3"/>
      <c r="O147" s="3"/>
      <c r="P147" s="3"/>
      <c r="Q147" s="3"/>
      <c r="R147" s="3"/>
      <c r="S147" s="138"/>
    </row>
    <row r="148" spans="1:19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61"/>
      <c r="M148" s="3"/>
      <c r="N148" s="3"/>
      <c r="O148" s="3"/>
      <c r="P148" s="3"/>
      <c r="Q148" s="3"/>
      <c r="R148" s="3"/>
      <c r="S148" s="138"/>
    </row>
    <row r="149" spans="1:19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61"/>
      <c r="M149" s="3"/>
      <c r="N149" s="3"/>
      <c r="O149" s="3"/>
      <c r="P149" s="3"/>
      <c r="Q149" s="3"/>
      <c r="R149" s="3"/>
      <c r="S149" s="138"/>
    </row>
    <row r="150" spans="1:19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61"/>
      <c r="M150" s="3"/>
      <c r="N150" s="3"/>
      <c r="O150" s="3"/>
      <c r="P150" s="3"/>
      <c r="Q150" s="3"/>
      <c r="R150" s="3"/>
      <c r="S150" s="138"/>
    </row>
    <row r="151" spans="1:19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61"/>
      <c r="M151" s="3"/>
      <c r="N151" s="3"/>
      <c r="O151" s="3"/>
      <c r="P151" s="3"/>
      <c r="Q151" s="3"/>
      <c r="R151" s="3"/>
      <c r="S151" s="138"/>
    </row>
    <row r="152" spans="1:19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61"/>
      <c r="M152" s="3"/>
      <c r="N152" s="3"/>
      <c r="O152" s="3"/>
      <c r="P152" s="3"/>
      <c r="Q152" s="3"/>
      <c r="R152" s="3"/>
      <c r="S152" s="138"/>
    </row>
    <row r="153" spans="1:19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61"/>
      <c r="M153" s="3"/>
      <c r="N153" s="3"/>
      <c r="O153" s="3"/>
      <c r="P153" s="3"/>
      <c r="Q153" s="3"/>
      <c r="R153" s="3"/>
      <c r="S153" s="138"/>
    </row>
    <row r="154" spans="1:19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61"/>
      <c r="M154" s="3"/>
      <c r="N154" s="3"/>
      <c r="O154" s="3"/>
      <c r="P154" s="3"/>
      <c r="Q154" s="3"/>
      <c r="R154" s="3"/>
      <c r="S154" s="138"/>
    </row>
    <row r="155" spans="1:19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61"/>
      <c r="M155" s="3"/>
      <c r="N155" s="3"/>
      <c r="O155" s="3"/>
      <c r="P155" s="3"/>
      <c r="Q155" s="3"/>
      <c r="R155" s="3"/>
      <c r="S155" s="138"/>
    </row>
    <row r="156" spans="1:19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61"/>
      <c r="M156" s="3"/>
      <c r="N156" s="3"/>
      <c r="O156" s="3"/>
      <c r="P156" s="3"/>
      <c r="Q156" s="3"/>
      <c r="R156" s="3"/>
      <c r="S156" s="138"/>
    </row>
  </sheetData>
  <sheetProtection/>
  <mergeCells count="82">
    <mergeCell ref="A37:B37"/>
    <mergeCell ref="G37:L37"/>
    <mergeCell ref="M37:S37"/>
    <mergeCell ref="A35:B35"/>
    <mergeCell ref="M35:S35"/>
    <mergeCell ref="A36:B36"/>
    <mergeCell ref="A25:B25"/>
    <mergeCell ref="G25:L25"/>
    <mergeCell ref="M25:S25"/>
    <mergeCell ref="A32:B32"/>
    <mergeCell ref="A30:B30"/>
    <mergeCell ref="G30:L30"/>
    <mergeCell ref="M28:S28"/>
    <mergeCell ref="M29:S29"/>
    <mergeCell ref="A27:B27"/>
    <mergeCell ref="C27:F27"/>
    <mergeCell ref="A9:B9"/>
    <mergeCell ref="M27:S27"/>
    <mergeCell ref="A29:B29"/>
    <mergeCell ref="G29:L29"/>
    <mergeCell ref="A10:B10"/>
    <mergeCell ref="A23:B23"/>
    <mergeCell ref="G23:L23"/>
    <mergeCell ref="A20:B20"/>
    <mergeCell ref="G20:L20"/>
    <mergeCell ref="A22:B22"/>
    <mergeCell ref="A1:B1"/>
    <mergeCell ref="A2:A3"/>
    <mergeCell ref="B2:B3"/>
    <mergeCell ref="C2:F2"/>
    <mergeCell ref="G2:J2"/>
    <mergeCell ref="G4:L4"/>
    <mergeCell ref="T2:T3"/>
    <mergeCell ref="A8:B8"/>
    <mergeCell ref="G8:L8"/>
    <mergeCell ref="K2:K3"/>
    <mergeCell ref="L2:L3"/>
    <mergeCell ref="M2:N3"/>
    <mergeCell ref="O2:P3"/>
    <mergeCell ref="Q2:R3"/>
    <mergeCell ref="S2:S3"/>
    <mergeCell ref="M8:S8"/>
    <mergeCell ref="G9:L9"/>
    <mergeCell ref="M9:S9"/>
    <mergeCell ref="M4:S4"/>
    <mergeCell ref="A4:B4"/>
    <mergeCell ref="C4:F4"/>
    <mergeCell ref="M20:S20"/>
    <mergeCell ref="M19:S19"/>
    <mergeCell ref="M10:S10"/>
    <mergeCell ref="G11:L11"/>
    <mergeCell ref="M11:S11"/>
    <mergeCell ref="M18:S18"/>
    <mergeCell ref="G10:L10"/>
    <mergeCell ref="A41:B41"/>
    <mergeCell ref="G41:L41"/>
    <mergeCell ref="M41:S41"/>
    <mergeCell ref="A38:B38"/>
    <mergeCell ref="A39:B39"/>
    <mergeCell ref="G39:L39"/>
    <mergeCell ref="M39:S39"/>
    <mergeCell ref="A40:B40"/>
    <mergeCell ref="A11:B11"/>
    <mergeCell ref="C11:F11"/>
    <mergeCell ref="G27:L27"/>
    <mergeCell ref="A28:B28"/>
    <mergeCell ref="G28:L28"/>
    <mergeCell ref="A24:B24"/>
    <mergeCell ref="A18:B18"/>
    <mergeCell ref="G18:L18"/>
    <mergeCell ref="A19:B19"/>
    <mergeCell ref="G22:L22"/>
    <mergeCell ref="G24:L24"/>
    <mergeCell ref="M24:S24"/>
    <mergeCell ref="G40:L40"/>
    <mergeCell ref="M40:S40"/>
    <mergeCell ref="M23:S23"/>
    <mergeCell ref="G19:L19"/>
    <mergeCell ref="G36:L36"/>
    <mergeCell ref="M36:S36"/>
    <mergeCell ref="G35:L35"/>
    <mergeCell ref="M30:S3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6"/>
  <sheetViews>
    <sheetView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61" sqref="U61:U65"/>
    </sheetView>
  </sheetViews>
  <sheetFormatPr defaultColWidth="10.7109375" defaultRowHeight="12.75"/>
  <cols>
    <col min="1" max="1" width="18.7109375" style="3" customWidth="1"/>
    <col min="2" max="2" width="60.7109375" style="1" customWidth="1"/>
    <col min="3" max="9" width="4.28125" style="4" customWidth="1"/>
    <col min="10" max="10" width="5.7109375" style="4" customWidth="1"/>
    <col min="11" max="11" width="4.28125" style="4" customWidth="1"/>
    <col min="12" max="12" width="6.8515625" style="61" customWidth="1"/>
    <col min="13" max="13" width="16.7109375" style="3" customWidth="1"/>
    <col min="14" max="14" width="34.00390625" style="3" customWidth="1"/>
    <col min="15" max="15" width="4.28125" style="3" customWidth="1"/>
    <col min="16" max="16" width="15.421875" style="3" customWidth="1"/>
    <col min="17" max="17" width="8.8515625" style="3" customWidth="1"/>
    <col min="18" max="18" width="15.00390625" style="3" customWidth="1"/>
    <col min="19" max="19" width="24.57421875" style="303" customWidth="1"/>
    <col min="20" max="20" width="47.140625" style="1" bestFit="1" customWidth="1"/>
    <col min="21" max="21" width="27.28125" style="1" customWidth="1"/>
    <col min="22" max="16384" width="10.7109375" style="1" customWidth="1"/>
  </cols>
  <sheetData>
    <row r="1" spans="1:19" s="2" customFormat="1" ht="35.25" customHeight="1" thickBot="1">
      <c r="A1" s="628" t="s">
        <v>734</v>
      </c>
      <c r="B1" s="629"/>
      <c r="C1" s="15"/>
      <c r="D1" s="15"/>
      <c r="E1" s="15"/>
      <c r="F1" s="15"/>
      <c r="G1" s="15"/>
      <c r="H1" s="15"/>
      <c r="I1" s="15"/>
      <c r="J1" s="15"/>
      <c r="K1" s="15"/>
      <c r="L1" s="60"/>
      <c r="M1" s="5"/>
      <c r="N1" s="15"/>
      <c r="O1" s="3"/>
      <c r="P1" s="3"/>
      <c r="Q1" s="3"/>
      <c r="R1" s="3"/>
      <c r="S1" s="278"/>
    </row>
    <row r="2" spans="1:20" ht="18" customHeight="1" thickTop="1">
      <c r="A2" s="570" t="s">
        <v>3</v>
      </c>
      <c r="B2" s="564" t="s">
        <v>2</v>
      </c>
      <c r="C2" s="572" t="s">
        <v>31</v>
      </c>
      <c r="D2" s="573"/>
      <c r="E2" s="573"/>
      <c r="F2" s="573"/>
      <c r="G2" s="572" t="s">
        <v>33</v>
      </c>
      <c r="H2" s="573"/>
      <c r="I2" s="573"/>
      <c r="J2" s="573"/>
      <c r="K2" s="560" t="s">
        <v>34</v>
      </c>
      <c r="L2" s="562" t="s">
        <v>35</v>
      </c>
      <c r="M2" s="570" t="s">
        <v>4</v>
      </c>
      <c r="N2" s="564"/>
      <c r="O2" s="564" t="s">
        <v>5</v>
      </c>
      <c r="P2" s="564"/>
      <c r="Q2" s="564" t="s">
        <v>11</v>
      </c>
      <c r="R2" s="564"/>
      <c r="S2" s="596" t="s">
        <v>6</v>
      </c>
      <c r="T2" s="558" t="s">
        <v>502</v>
      </c>
    </row>
    <row r="3" spans="1:20" ht="18" customHeight="1">
      <c r="A3" s="571"/>
      <c r="B3" s="565"/>
      <c r="C3" s="24">
        <v>1</v>
      </c>
      <c r="D3" s="25">
        <v>2</v>
      </c>
      <c r="E3" s="25">
        <v>3</v>
      </c>
      <c r="F3" s="25">
        <v>4</v>
      </c>
      <c r="G3" s="24" t="s">
        <v>0</v>
      </c>
      <c r="H3" s="25" t="s">
        <v>1</v>
      </c>
      <c r="I3" s="25" t="s">
        <v>10</v>
      </c>
      <c r="J3" s="25" t="s">
        <v>32</v>
      </c>
      <c r="K3" s="561"/>
      <c r="L3" s="563"/>
      <c r="M3" s="571"/>
      <c r="N3" s="565"/>
      <c r="O3" s="565"/>
      <c r="P3" s="565"/>
      <c r="Q3" s="565"/>
      <c r="R3" s="565"/>
      <c r="S3" s="597"/>
      <c r="T3" s="559"/>
    </row>
    <row r="4" spans="1:20" s="6" customFormat="1" ht="19.5" customHeight="1">
      <c r="A4" s="544" t="s">
        <v>456</v>
      </c>
      <c r="B4" s="545"/>
      <c r="C4" s="546"/>
      <c r="D4" s="547"/>
      <c r="E4" s="547"/>
      <c r="F4" s="547"/>
      <c r="G4" s="546"/>
      <c r="H4" s="547"/>
      <c r="I4" s="547"/>
      <c r="J4" s="547"/>
      <c r="K4" s="547"/>
      <c r="L4" s="548"/>
      <c r="M4" s="546"/>
      <c r="N4" s="547"/>
      <c r="O4" s="547"/>
      <c r="P4" s="547"/>
      <c r="Q4" s="547"/>
      <c r="R4" s="547"/>
      <c r="S4" s="547"/>
      <c r="T4" s="441"/>
    </row>
    <row r="5" spans="1:20" s="6" customFormat="1" ht="15">
      <c r="A5" s="287" t="str">
        <f>mesterszak!A5</f>
        <v>bioinfub17em</v>
      </c>
      <c r="B5" s="241" t="str">
        <f>mesterszak!B5</f>
        <v>Bioinformatika EA</v>
      </c>
      <c r="C5" s="71" t="str">
        <f>mesterszak!C5</f>
        <v>x</v>
      </c>
      <c r="D5" s="69"/>
      <c r="E5" s="69"/>
      <c r="F5" s="72"/>
      <c r="G5" s="71">
        <f>mesterszak!G5</f>
        <v>2</v>
      </c>
      <c r="H5" s="69" t="str">
        <f>mesterszak!H5</f>
        <v> </v>
      </c>
      <c r="I5" s="69"/>
      <c r="J5" s="75"/>
      <c r="K5" s="73">
        <f>mesterszak!K5</f>
        <v>2</v>
      </c>
      <c r="L5" s="73" t="str">
        <f>mesterszak!L5</f>
        <v>DK</v>
      </c>
      <c r="M5" s="292" t="str">
        <f>mesterszak!M5</f>
        <v>bioinfub17gm</v>
      </c>
      <c r="N5" s="292" t="str">
        <f>mesterszak!N5</f>
        <v>Bioinformatika GY (t)</v>
      </c>
      <c r="O5" s="14"/>
      <c r="P5" s="12"/>
      <c r="Q5" s="14"/>
      <c r="R5" s="14"/>
      <c r="S5" s="435" t="str">
        <f>mesterszak!S5</f>
        <v>Vellai Tibor</v>
      </c>
      <c r="T5" s="442" t="str">
        <f>mesterszak!T5</f>
        <v>Bioinformatics  L</v>
      </c>
    </row>
    <row r="6" spans="1:20" s="6" customFormat="1" ht="15">
      <c r="A6" s="287" t="str">
        <f>mesterszak!A6</f>
        <v>bioinfub17gm</v>
      </c>
      <c r="B6" s="241" t="str">
        <f>mesterszak!B6</f>
        <v>Bioinformatika GY</v>
      </c>
      <c r="C6" s="71" t="str">
        <f>mesterszak!C6</f>
        <v>x</v>
      </c>
      <c r="D6" s="69"/>
      <c r="E6" s="69"/>
      <c r="F6" s="72"/>
      <c r="G6" s="71"/>
      <c r="H6" s="69">
        <f>mesterszak!H6</f>
        <v>2</v>
      </c>
      <c r="I6" s="69"/>
      <c r="J6" s="75"/>
      <c r="K6" s="73">
        <f>mesterszak!K6</f>
        <v>4</v>
      </c>
      <c r="L6" s="73" t="str">
        <f>mesterszak!L6</f>
        <v>Gyj (5)</v>
      </c>
      <c r="M6" s="292" t="str">
        <f>mesterszak!M6</f>
        <v>bioinfub17em</v>
      </c>
      <c r="N6" s="292" t="str">
        <f>mesterszak!N6</f>
        <v>Bioinformatika EA (t)</v>
      </c>
      <c r="O6" s="14"/>
      <c r="P6" s="12"/>
      <c r="Q6" s="14"/>
      <c r="R6" s="14"/>
      <c r="S6" s="435" t="str">
        <f>mesterszak!S6</f>
        <v>Vellai Tibor</v>
      </c>
      <c r="T6" s="442" t="str">
        <f>mesterszak!T6</f>
        <v>Bioinformatics PR</v>
      </c>
    </row>
    <row r="7" spans="1:20" s="6" customFormat="1" ht="15">
      <c r="A7" s="287" t="str">
        <f>mesterszak!A7</f>
        <v>biometub17vm</v>
      </c>
      <c r="B7" s="241" t="str">
        <f>mesterszak!B7</f>
        <v>Biometria, haladó biostatisztika EA+GY</v>
      </c>
      <c r="C7" s="71" t="str">
        <f>mesterszak!C7</f>
        <v>x</v>
      </c>
      <c r="D7" s="69"/>
      <c r="E7" s="69"/>
      <c r="F7" s="72"/>
      <c r="G7" s="69">
        <f>mesterszak!G7</f>
        <v>1</v>
      </c>
      <c r="H7" s="69">
        <f>mesterszak!H7</f>
        <v>2</v>
      </c>
      <c r="I7" s="69"/>
      <c r="J7" s="75"/>
      <c r="K7" s="73">
        <f>mesterszak!K7</f>
        <v>5</v>
      </c>
      <c r="L7" s="73" t="str">
        <f>mesterszak!L7</f>
        <v>Gyj (5)</v>
      </c>
      <c r="M7" s="380"/>
      <c r="N7" s="90" t="str">
        <f>mesterszak!N7</f>
        <v>–</v>
      </c>
      <c r="O7" s="14"/>
      <c r="P7" s="12"/>
      <c r="Q7" s="14"/>
      <c r="R7" s="14"/>
      <c r="S7" s="435" t="str">
        <f>mesterszak!S7</f>
        <v>Podani János</v>
      </c>
      <c r="T7" s="442" t="str">
        <f>mesterszak!T7</f>
        <v>Biometry, advanced biostatistics L+PR</v>
      </c>
    </row>
    <row r="8" spans="1:20" s="6" customFormat="1" ht="15">
      <c r="A8" s="549" t="s">
        <v>38</v>
      </c>
      <c r="B8" s="550"/>
      <c r="C8" s="33">
        <f>SUMIF(C5:C7,"=x",$G5:$G7)+SUMIF(C5:C7,"=x",$H5:$H7)+SUMIF(C5:C7,"=x",$I5:$I7)</f>
        <v>7</v>
      </c>
      <c r="D8" s="34">
        <f>SUMIF(D5:D7,"=x",$G5:$G7)+SUMIF(D5:D7,"=x",$H5:$H7)+SUMIF(D5:D7,"=x",$I5:$I7)</f>
        <v>0</v>
      </c>
      <c r="E8" s="34">
        <f>SUMIF(E5:E7,"=x",$G5:$G7)+SUMIF(E5:E7,"=x",$H5:$H7)+SUMIF(E5:E7,"=x",$I5:$I7)</f>
        <v>0</v>
      </c>
      <c r="F8" s="35">
        <f>SUMIF(F5:F7,"=x",$G5:$G7)+SUMIF(F5:F7,"=x",$H5:$H7)+SUMIF(F5:F7,"=x",$I5:$I7)</f>
        <v>0</v>
      </c>
      <c r="G8" s="541">
        <f>SUM(C8:F8)</f>
        <v>7</v>
      </c>
      <c r="H8" s="542"/>
      <c r="I8" s="542"/>
      <c r="J8" s="542"/>
      <c r="K8" s="542"/>
      <c r="L8" s="543"/>
      <c r="M8" s="538"/>
      <c r="N8" s="539"/>
      <c r="O8" s="539"/>
      <c r="P8" s="539"/>
      <c r="Q8" s="539"/>
      <c r="R8" s="539"/>
      <c r="S8" s="539"/>
      <c r="T8" s="444"/>
    </row>
    <row r="9" spans="1:20" s="6" customFormat="1" ht="15">
      <c r="A9" s="551" t="s">
        <v>39</v>
      </c>
      <c r="B9" s="552"/>
      <c r="C9" s="36">
        <f>SUMIF(C5:C7,"=x",$K5:$K7)</f>
        <v>11</v>
      </c>
      <c r="D9" s="37">
        <f>SUMIF(D5:D7,"=x",$K5:$K7)</f>
        <v>0</v>
      </c>
      <c r="E9" s="37">
        <f>SUMIF(E5:E7,"=x",$K5:$K7)</f>
        <v>0</v>
      </c>
      <c r="F9" s="38">
        <f>SUMIF(F5:F7,"=x",$K5:$K7)</f>
        <v>0</v>
      </c>
      <c r="G9" s="535">
        <f>SUM(C9:F9)</f>
        <v>11</v>
      </c>
      <c r="H9" s="536"/>
      <c r="I9" s="536"/>
      <c r="J9" s="536"/>
      <c r="K9" s="536"/>
      <c r="L9" s="537"/>
      <c r="M9" s="538"/>
      <c r="N9" s="539"/>
      <c r="O9" s="539"/>
      <c r="P9" s="539"/>
      <c r="Q9" s="539"/>
      <c r="R9" s="539"/>
      <c r="S9" s="539"/>
      <c r="T9" s="444"/>
    </row>
    <row r="10" spans="1:20" s="6" customFormat="1" ht="15">
      <c r="A10" s="556" t="s">
        <v>40</v>
      </c>
      <c r="B10" s="557"/>
      <c r="C10" s="30">
        <f>_xlfn.COUNTIFS(C5:C7,"x",$L5:$L7,"K")+_xlfn.COUNTIFS(C5:C7,"x",$L5:$L7,"AK")+_xlfn.COUNTIFS(C5:C7,"x",$L5:$L7,"BK")</f>
        <v>0</v>
      </c>
      <c r="D10" s="31">
        <f>SUMPRODUCT(--(D5:D7="x"),--($L5:$L7="K"))</f>
        <v>0</v>
      </c>
      <c r="E10" s="31">
        <f>SUMPRODUCT(--(E5:E7="x"),--($L5:$L7="K"))</f>
        <v>0</v>
      </c>
      <c r="F10" s="32">
        <f>SUMPRODUCT(--(F5:F7="x"),--($L5:$L7="K"))</f>
        <v>0</v>
      </c>
      <c r="G10" s="553">
        <f>SUM(C10:F10)</f>
        <v>0</v>
      </c>
      <c r="H10" s="554"/>
      <c r="I10" s="554"/>
      <c r="J10" s="554"/>
      <c r="K10" s="554"/>
      <c r="L10" s="555"/>
      <c r="M10" s="538"/>
      <c r="N10" s="539"/>
      <c r="O10" s="539"/>
      <c r="P10" s="539"/>
      <c r="Q10" s="539"/>
      <c r="R10" s="539"/>
      <c r="S10" s="539"/>
      <c r="T10" s="444"/>
    </row>
    <row r="11" spans="1:20" s="6" customFormat="1" ht="19.5" customHeight="1">
      <c r="A11" s="544" t="s">
        <v>457</v>
      </c>
      <c r="B11" s="545"/>
      <c r="C11" s="546"/>
      <c r="D11" s="547"/>
      <c r="E11" s="547"/>
      <c r="F11" s="547"/>
      <c r="G11" s="546"/>
      <c r="H11" s="547"/>
      <c r="I11" s="547"/>
      <c r="J11" s="547"/>
      <c r="K11" s="547"/>
      <c r="L11" s="548"/>
      <c r="M11" s="546"/>
      <c r="N11" s="547"/>
      <c r="O11" s="547"/>
      <c r="P11" s="547"/>
      <c r="Q11" s="547"/>
      <c r="R11" s="547"/>
      <c r="S11" s="547"/>
      <c r="T11" s="443"/>
    </row>
    <row r="12" spans="1:20" s="6" customFormat="1" ht="15">
      <c r="A12" s="288" t="str">
        <f>mesterszak!A12</f>
        <v>bioetiub17em</v>
      </c>
      <c r="B12" s="241" t="str">
        <f>mesterszak!B12</f>
        <v>Bioetika és tudományfilozófia EA</v>
      </c>
      <c r="C12" s="71" t="str">
        <f>mesterszak!C12</f>
        <v>x</v>
      </c>
      <c r="D12" s="69"/>
      <c r="E12" s="69"/>
      <c r="F12" s="72"/>
      <c r="G12" s="71">
        <f>mesterszak!G12</f>
        <v>1</v>
      </c>
      <c r="H12" s="69"/>
      <c r="I12" s="69"/>
      <c r="J12" s="72"/>
      <c r="K12" s="73">
        <f>mesterszak!K12</f>
        <v>1</v>
      </c>
      <c r="L12" s="73" t="str">
        <f>mesterszak!L12</f>
        <v>K</v>
      </c>
      <c r="M12" s="380"/>
      <c r="N12" s="90" t="str">
        <f>mesterszak!N12</f>
        <v>–</v>
      </c>
      <c r="O12" s="14"/>
      <c r="P12" s="12"/>
      <c r="Q12" s="14"/>
      <c r="R12" s="14"/>
      <c r="S12" s="435" t="str">
        <f>mesterszak!S12</f>
        <v>Lőw Péter</v>
      </c>
      <c r="T12" s="442" t="str">
        <f>mesterszak!T12</f>
        <v>Bioethics and Philosophy of Science L</v>
      </c>
    </row>
    <row r="13" spans="1:20" s="6" customFormat="1" ht="15">
      <c r="A13" s="288" t="str">
        <f>mesterszak!A13</f>
        <v>kutmodub17gm</v>
      </c>
      <c r="B13" s="241" t="str">
        <f>mesterszak!B13</f>
        <v>Kutatásmódszertan GY</v>
      </c>
      <c r="C13" s="71" t="str">
        <f>mesterszak!C13</f>
        <v>x</v>
      </c>
      <c r="D13" s="69"/>
      <c r="E13" s="69"/>
      <c r="F13" s="72"/>
      <c r="G13" s="71"/>
      <c r="H13" s="69">
        <f>mesterszak!H13</f>
        <v>3</v>
      </c>
      <c r="I13" s="69"/>
      <c r="J13" s="72" t="str">
        <f>mesterszak!J13</f>
        <v> </v>
      </c>
      <c r="K13" s="73">
        <f>mesterszak!K13</f>
        <v>6</v>
      </c>
      <c r="L13" s="73" t="str">
        <f>mesterszak!L13</f>
        <v>Gyj (5)</v>
      </c>
      <c r="M13" s="380"/>
      <c r="N13" s="90" t="str">
        <f>mesterszak!N13</f>
        <v>–</v>
      </c>
      <c r="O13" s="14"/>
      <c r="P13" s="12"/>
      <c r="Q13" s="14"/>
      <c r="R13" s="14"/>
      <c r="S13" s="435" t="str">
        <f>mesterszak!S13</f>
        <v>Miklósi Ádám</v>
      </c>
      <c r="T13" s="442" t="str">
        <f>mesterszak!T13</f>
        <v>Research methods PR</v>
      </c>
    </row>
    <row r="14" spans="1:20" s="6" customFormat="1" ht="15">
      <c r="A14" s="288" t="str">
        <f>mesterszak!A14</f>
        <v>gentecub17em</v>
      </c>
      <c r="B14" s="241" t="str">
        <f>mesterszak!B14</f>
        <v>Géntechnológia EA</v>
      </c>
      <c r="C14" s="71" t="str">
        <f>mesterszak!C14</f>
        <v>x</v>
      </c>
      <c r="D14" s="69" t="str">
        <f>mesterszak!D14</f>
        <v> </v>
      </c>
      <c r="E14" s="69"/>
      <c r="F14" s="72"/>
      <c r="G14" s="71">
        <f>mesterszak!G14</f>
        <v>2</v>
      </c>
      <c r="H14" s="69"/>
      <c r="I14" s="69"/>
      <c r="J14" s="72" t="str">
        <f>mesterszak!J14</f>
        <v> </v>
      </c>
      <c r="K14" s="73">
        <f>mesterszak!K14</f>
        <v>2</v>
      </c>
      <c r="L14" s="73" t="str">
        <f>mesterszak!L14</f>
        <v>K</v>
      </c>
      <c r="M14" s="380"/>
      <c r="N14" s="90" t="str">
        <f>mesterszak!N14</f>
        <v>–</v>
      </c>
      <c r="O14" s="14"/>
      <c r="P14" s="12"/>
      <c r="Q14" s="14"/>
      <c r="R14" s="14"/>
      <c r="S14" s="435" t="str">
        <f>mesterszak!S14</f>
        <v>Málnási-Csizmadia András</v>
      </c>
      <c r="T14" s="442" t="str">
        <f>mesterszak!T14</f>
        <v>Genetechnology L</v>
      </c>
    </row>
    <row r="15" spans="1:20" s="6" customFormat="1" ht="15">
      <c r="A15" s="288" t="str">
        <f>mesterszak!A15</f>
        <v>rendb1ub17em</v>
      </c>
      <c r="B15" s="241" t="str">
        <f>mesterszak!B15</f>
        <v>Rendszerbiológia és omika tudományok I. EA</v>
      </c>
      <c r="C15" s="71"/>
      <c r="D15" s="69" t="str">
        <f>mesterszak!D15</f>
        <v>x</v>
      </c>
      <c r="E15" s="69"/>
      <c r="F15" s="72"/>
      <c r="G15" s="71">
        <f>mesterszak!G15</f>
        <v>2</v>
      </c>
      <c r="H15" s="69"/>
      <c r="I15" s="69" t="str">
        <f>mesterszak!I15</f>
        <v> </v>
      </c>
      <c r="J15" s="72" t="str">
        <f>mesterszak!J15</f>
        <v> </v>
      </c>
      <c r="K15" s="73">
        <f>mesterszak!K15</f>
        <v>2</v>
      </c>
      <c r="L15" s="73" t="str">
        <f>mesterszak!L15</f>
        <v>AK</v>
      </c>
      <c r="M15" s="380"/>
      <c r="N15" s="90" t="str">
        <f>mesterszak!N15</f>
        <v>–</v>
      </c>
      <c r="O15" s="14"/>
      <c r="P15" s="12"/>
      <c r="Q15" s="14"/>
      <c r="R15" s="14"/>
      <c r="S15" s="435" t="str">
        <f>mesterszak!S15</f>
        <v>Dobolyi Árpád</v>
      </c>
      <c r="T15" s="442" t="str">
        <f>mesterszak!T15</f>
        <v>Systems and omics biology I. L</v>
      </c>
    </row>
    <row r="16" spans="1:20" s="6" customFormat="1" ht="15">
      <c r="A16" s="288" t="str">
        <f>mesterszak!A16</f>
        <v>terembub17em</v>
      </c>
      <c r="B16" s="241" t="str">
        <f>mesterszak!B16</f>
        <v>Természet és ember EA</v>
      </c>
      <c r="C16" s="71"/>
      <c r="D16" s="69" t="str">
        <f>mesterszak!D16</f>
        <v> </v>
      </c>
      <c r="E16" s="69" t="str">
        <f>mesterszak!E16</f>
        <v>x</v>
      </c>
      <c r="F16" s="72"/>
      <c r="G16" s="71">
        <f>mesterszak!G16</f>
        <v>2</v>
      </c>
      <c r="H16" s="69"/>
      <c r="I16" s="69" t="str">
        <f>mesterszak!I16</f>
        <v> </v>
      </c>
      <c r="J16" s="72" t="str">
        <f>mesterszak!J16</f>
        <v> </v>
      </c>
      <c r="K16" s="73">
        <f>mesterszak!K16</f>
        <v>2</v>
      </c>
      <c r="L16" s="73" t="str">
        <f>mesterszak!L16</f>
        <v>K</v>
      </c>
      <c r="M16" s="380"/>
      <c r="N16" s="90" t="str">
        <f>mesterszak!N16</f>
        <v>–</v>
      </c>
      <c r="O16" s="14"/>
      <c r="P16" s="12"/>
      <c r="Q16" s="14"/>
      <c r="R16" s="14"/>
      <c r="S16" s="435" t="str">
        <f>mesterszak!S16</f>
        <v>Oborny Beáta</v>
      </c>
      <c r="T16" s="442" t="str">
        <f>mesterszak!T16</f>
        <v>Nature and humankind L</v>
      </c>
    </row>
    <row r="17" spans="1:20" s="6" customFormat="1" ht="15">
      <c r="A17" s="288" t="str">
        <f>mesterszak!A17</f>
        <v>mamgy1ub17gm</v>
      </c>
      <c r="B17" s="241" t="str">
        <f>mesterszak!B17</f>
        <v>Magasabb módszertani gyakorlat I. GY</v>
      </c>
      <c r="C17" s="71"/>
      <c r="D17" s="69" t="str">
        <f>mesterszak!D17</f>
        <v>x</v>
      </c>
      <c r="E17" s="69"/>
      <c r="F17" s="72"/>
      <c r="G17" s="71"/>
      <c r="H17" s="69">
        <f>mesterszak!H17</f>
        <v>1</v>
      </c>
      <c r="I17" s="69"/>
      <c r="J17" s="72"/>
      <c r="K17" s="73">
        <f>mesterszak!K17</f>
        <v>4</v>
      </c>
      <c r="L17" s="73" t="str">
        <f>mesterszak!L17</f>
        <v>Gyj (3)</v>
      </c>
      <c r="M17" s="380"/>
      <c r="N17" s="90" t="str">
        <f>mesterszak!N17</f>
        <v>–</v>
      </c>
      <c r="O17" s="14"/>
      <c r="P17" s="12"/>
      <c r="Q17" s="14"/>
      <c r="R17" s="14"/>
      <c r="S17" s="342" t="s">
        <v>104</v>
      </c>
      <c r="T17" s="442" t="str">
        <f>mesterszak!T17</f>
        <v>Advanced Methodology I. PR</v>
      </c>
    </row>
    <row r="18" spans="1:20" s="6" customFormat="1" ht="15">
      <c r="A18" s="549" t="s">
        <v>38</v>
      </c>
      <c r="B18" s="550"/>
      <c r="C18" s="33">
        <f>SUMIF(C12:C17,"=x",$G12:$G17)+SUMIF(C12:C17,"=x",$H12:$H17)+SUMIF(C12:C17,"=x",$I12:$I17)</f>
        <v>6</v>
      </c>
      <c r="D18" s="34">
        <f>SUMIF(D12:D17,"=x",$G12:$G17)+SUMIF(D12:D17,"=x",$H12:$H17)+SUMIF(D12:D17,"=x",$I12:$I17)</f>
        <v>3</v>
      </c>
      <c r="E18" s="34">
        <f>SUMIF(E12:E17,"=x",$G12:$G17)+SUMIF(E12:E17,"=x",$H12:$H17)+SUMIF(E12:E17,"=x",$I12:$I17)</f>
        <v>2</v>
      </c>
      <c r="F18" s="34">
        <f>SUMIF(F12:F17,"=x",$G12:$G17)+SUMIF(F12:F17,"=x",$H12:$H17)+SUMIF(F12:F17,"=x",$I12:$I17)</f>
        <v>0</v>
      </c>
      <c r="G18" s="541">
        <f aca="true" t="shared" si="0" ref="G18:G23">SUM(C18:F18)</f>
        <v>11</v>
      </c>
      <c r="H18" s="542"/>
      <c r="I18" s="542"/>
      <c r="J18" s="542"/>
      <c r="K18" s="542"/>
      <c r="L18" s="543"/>
      <c r="M18" s="538"/>
      <c r="N18" s="539"/>
      <c r="O18" s="539"/>
      <c r="P18" s="539"/>
      <c r="Q18" s="539"/>
      <c r="R18" s="539"/>
      <c r="S18" s="539"/>
      <c r="T18" s="444"/>
    </row>
    <row r="19" spans="1:20" s="6" customFormat="1" ht="15">
      <c r="A19" s="551" t="s">
        <v>39</v>
      </c>
      <c r="B19" s="552"/>
      <c r="C19" s="36">
        <f>SUMIF(C12:C17,"=x",$K12:$K17)</f>
        <v>9</v>
      </c>
      <c r="D19" s="37">
        <f>SUMIF(D12:D17,"=x",$K12:$K17)</f>
        <v>6</v>
      </c>
      <c r="E19" s="37">
        <f>SUMIF(E12:E17,"=x",$K12:$K17)</f>
        <v>2</v>
      </c>
      <c r="F19" s="37">
        <f>SUMIF(F12:F17,"=x",$K12:$K17)</f>
        <v>0</v>
      </c>
      <c r="G19" s="535">
        <f t="shared" si="0"/>
        <v>17</v>
      </c>
      <c r="H19" s="536"/>
      <c r="I19" s="536"/>
      <c r="J19" s="536"/>
      <c r="K19" s="536"/>
      <c r="L19" s="537"/>
      <c r="M19" s="538"/>
      <c r="N19" s="539"/>
      <c r="O19" s="539"/>
      <c r="P19" s="539"/>
      <c r="Q19" s="539"/>
      <c r="R19" s="539"/>
      <c r="S19" s="539"/>
      <c r="T19" s="444"/>
    </row>
    <row r="20" spans="1:20" s="6" customFormat="1" ht="15.75" thickBot="1">
      <c r="A20" s="630" t="s">
        <v>40</v>
      </c>
      <c r="B20" s="631"/>
      <c r="C20" s="30">
        <f>_xlfn.COUNTIFS(C12:C17,"x",$L12:$L17,"K")+_xlfn.COUNTIFS(C12:C17,"x",$L12:$L17,"AK")+_xlfn.COUNTIFS(C12:C17,"x",$L12:$L17,"BK")</f>
        <v>2</v>
      </c>
      <c r="D20" s="110">
        <f>_xlfn.COUNTIFS(D12:D17,"x",$L12:$L17,"K")+_xlfn.COUNTIFS(D12:D17,"x",$L12:$L17,"AK")+_xlfn.COUNTIFS(D12:D17,"x",$L12:$L17,"BK")</f>
        <v>1</v>
      </c>
      <c r="E20" s="110">
        <f>_xlfn.COUNTIFS(E12:E17,"x",$L12:$L17,"K")+_xlfn.COUNTIFS(E12:E17,"x",$L12:$L17,"AK")+_xlfn.COUNTIFS(E12:E17,"x",$L12:$L17,"BK")</f>
        <v>1</v>
      </c>
      <c r="F20" s="110">
        <f>SUMPRODUCT(--(F$5:F$7="x"),--($L$5:$L$7="K"))</f>
        <v>0</v>
      </c>
      <c r="G20" s="632">
        <f t="shared" si="0"/>
        <v>4</v>
      </c>
      <c r="H20" s="633"/>
      <c r="I20" s="633"/>
      <c r="J20" s="633"/>
      <c r="K20" s="633"/>
      <c r="L20" s="634"/>
      <c r="M20" s="538"/>
      <c r="N20" s="539"/>
      <c r="O20" s="539"/>
      <c r="P20" s="539"/>
      <c r="Q20" s="539"/>
      <c r="R20" s="539"/>
      <c r="S20" s="539"/>
      <c r="T20" s="444"/>
    </row>
    <row r="21" spans="1:20" s="6" customFormat="1" ht="15" customHeight="1" thickTop="1">
      <c r="A21" s="605" t="s">
        <v>192</v>
      </c>
      <c r="B21" s="606"/>
      <c r="C21" s="111">
        <f aca="true" t="shared" si="1" ref="C21:F23">SUM(C8,C18)</f>
        <v>13</v>
      </c>
      <c r="D21" s="117">
        <f t="shared" si="1"/>
        <v>3</v>
      </c>
      <c r="E21" s="117">
        <f t="shared" si="1"/>
        <v>2</v>
      </c>
      <c r="F21" s="118">
        <f t="shared" si="1"/>
        <v>0</v>
      </c>
      <c r="G21" s="607">
        <f t="shared" si="0"/>
        <v>18</v>
      </c>
      <c r="H21" s="608"/>
      <c r="I21" s="608"/>
      <c r="J21" s="608"/>
      <c r="K21" s="608"/>
      <c r="L21" s="609"/>
      <c r="M21" s="591"/>
      <c r="N21" s="592"/>
      <c r="O21" s="592"/>
      <c r="P21" s="592"/>
      <c r="Q21" s="592"/>
      <c r="R21" s="592"/>
      <c r="S21" s="592"/>
      <c r="T21" s="444"/>
    </row>
    <row r="22" spans="1:20" s="6" customFormat="1" ht="15" customHeight="1">
      <c r="A22" s="610" t="s">
        <v>191</v>
      </c>
      <c r="B22" s="611"/>
      <c r="C22" s="107">
        <f t="shared" si="1"/>
        <v>20</v>
      </c>
      <c r="D22" s="119">
        <f t="shared" si="1"/>
        <v>6</v>
      </c>
      <c r="E22" s="119">
        <f t="shared" si="1"/>
        <v>2</v>
      </c>
      <c r="F22" s="120">
        <f t="shared" si="1"/>
        <v>0</v>
      </c>
      <c r="G22" s="612">
        <f t="shared" si="0"/>
        <v>28</v>
      </c>
      <c r="H22" s="613"/>
      <c r="I22" s="613"/>
      <c r="J22" s="613"/>
      <c r="K22" s="613"/>
      <c r="L22" s="614"/>
      <c r="M22" s="591"/>
      <c r="N22" s="592"/>
      <c r="O22" s="592"/>
      <c r="P22" s="592"/>
      <c r="Q22" s="592"/>
      <c r="R22" s="592"/>
      <c r="S22" s="592"/>
      <c r="T22" s="444"/>
    </row>
    <row r="23" spans="1:20" s="6" customFormat="1" ht="15" customHeight="1" thickBot="1">
      <c r="A23" s="615" t="s">
        <v>190</v>
      </c>
      <c r="B23" s="616"/>
      <c r="C23" s="112">
        <f t="shared" si="1"/>
        <v>2</v>
      </c>
      <c r="D23" s="121">
        <f t="shared" si="1"/>
        <v>1</v>
      </c>
      <c r="E23" s="121">
        <f t="shared" si="1"/>
        <v>1</v>
      </c>
      <c r="F23" s="122">
        <f t="shared" si="1"/>
        <v>0</v>
      </c>
      <c r="G23" s="617">
        <f t="shared" si="0"/>
        <v>4</v>
      </c>
      <c r="H23" s="618"/>
      <c r="I23" s="618"/>
      <c r="J23" s="618"/>
      <c r="K23" s="618"/>
      <c r="L23" s="619"/>
      <c r="M23" s="591"/>
      <c r="N23" s="592"/>
      <c r="O23" s="592"/>
      <c r="P23" s="592"/>
      <c r="Q23" s="592"/>
      <c r="R23" s="592"/>
      <c r="S23" s="592"/>
      <c r="T23" s="444"/>
    </row>
    <row r="24" spans="1:20" s="6" customFormat="1" ht="19.5" customHeight="1" thickTop="1">
      <c r="A24" s="601" t="s">
        <v>459</v>
      </c>
      <c r="B24" s="602"/>
      <c r="C24" s="603"/>
      <c r="D24" s="604"/>
      <c r="E24" s="604"/>
      <c r="F24" s="604"/>
      <c r="G24" s="603"/>
      <c r="H24" s="604"/>
      <c r="I24" s="604"/>
      <c r="J24" s="604"/>
      <c r="K24" s="604"/>
      <c r="L24" s="637"/>
      <c r="M24" s="546"/>
      <c r="N24" s="547"/>
      <c r="O24" s="547"/>
      <c r="P24" s="547"/>
      <c r="Q24" s="547"/>
      <c r="R24" s="547"/>
      <c r="S24" s="547"/>
      <c r="T24" s="443"/>
    </row>
    <row r="25" spans="2:20" s="6" customFormat="1" ht="13.5" customHeight="1">
      <c r="B25" s="106" t="s">
        <v>674</v>
      </c>
      <c r="C25" s="87"/>
      <c r="D25" s="88"/>
      <c r="E25" s="88"/>
      <c r="F25" s="88"/>
      <c r="G25" s="87"/>
      <c r="H25" s="88"/>
      <c r="I25" s="88"/>
      <c r="J25" s="88"/>
      <c r="K25" s="88"/>
      <c r="L25" s="89"/>
      <c r="M25" s="382"/>
      <c r="N25" s="88"/>
      <c r="O25" s="88"/>
      <c r="P25" s="88"/>
      <c r="Q25" s="88"/>
      <c r="R25" s="88"/>
      <c r="S25" s="298"/>
      <c r="T25" s="443"/>
    </row>
    <row r="26" spans="1:20" s="6" customFormat="1" ht="15">
      <c r="A26" s="272" t="s">
        <v>299</v>
      </c>
      <c r="B26" s="243" t="s">
        <v>72</v>
      </c>
      <c r="C26" s="26"/>
      <c r="D26" s="13" t="s">
        <v>36</v>
      </c>
      <c r="E26" s="13"/>
      <c r="F26" s="13"/>
      <c r="G26" s="27"/>
      <c r="H26" s="20"/>
      <c r="I26" s="20">
        <v>5</v>
      </c>
      <c r="J26" s="28"/>
      <c r="K26" s="29">
        <v>10</v>
      </c>
      <c r="L26" s="29" t="s">
        <v>690</v>
      </c>
      <c r="M26" s="418"/>
      <c r="N26" s="419"/>
      <c r="O26" s="14"/>
      <c r="P26" s="12"/>
      <c r="Q26" s="14"/>
      <c r="R26" s="14"/>
      <c r="S26" s="436" t="s">
        <v>170</v>
      </c>
      <c r="T26" s="272" t="s">
        <v>515</v>
      </c>
    </row>
    <row r="27" spans="1:20" s="6" customFormat="1" ht="15">
      <c r="A27" s="281" t="s">
        <v>301</v>
      </c>
      <c r="B27" s="242" t="s">
        <v>135</v>
      </c>
      <c r="C27" s="26"/>
      <c r="D27" s="13"/>
      <c r="E27" s="13" t="s">
        <v>36</v>
      </c>
      <c r="F27" s="13"/>
      <c r="G27" s="27"/>
      <c r="H27" s="20">
        <v>1</v>
      </c>
      <c r="I27" s="20"/>
      <c r="J27" s="28"/>
      <c r="K27" s="29">
        <v>4</v>
      </c>
      <c r="L27" s="29" t="s">
        <v>690</v>
      </c>
      <c r="M27" s="398" t="str">
        <f>A17</f>
        <v>mamgy1ub17gm</v>
      </c>
      <c r="N27" s="295" t="str">
        <f>B17</f>
        <v>Magasabb módszertani gyakorlat I. GY</v>
      </c>
      <c r="O27" s="14"/>
      <c r="P27" s="12"/>
      <c r="Q27" s="14"/>
      <c r="R27" s="14"/>
      <c r="S27" s="436" t="s">
        <v>170</v>
      </c>
      <c r="T27" s="272" t="s">
        <v>517</v>
      </c>
    </row>
    <row r="28" spans="1:20" s="6" customFormat="1" ht="15">
      <c r="A28" s="549" t="s">
        <v>38</v>
      </c>
      <c r="B28" s="550"/>
      <c r="C28" s="34">
        <f>SUMIF(C26:C27,"=x",$G26:$G27)+SUMIF(C26:C27,"=x",$H26:$H27)+SUMIF(C26:C27,"=x",$I26:$I27)</f>
        <v>0</v>
      </c>
      <c r="D28" s="34">
        <f>SUMIF(D26:D27,"=x",$G26:$G27)+SUMIF(D26:D27,"=x",$H26:$H27)+SUMIF(D26:D27,"=x",$I26:$I27)</f>
        <v>5</v>
      </c>
      <c r="E28" s="34">
        <f>SUMIF(E26:E27,"=x",$G26:$G27)+SUMIF(E26:E27,"=x",$H26:$H27)+SUMIF(E26:E27,"=x",$I26:$I27)</f>
        <v>1</v>
      </c>
      <c r="F28" s="34">
        <f>SUMIF(F26:F26,"=x",$G26:$G26)+SUMIF(F26:F26,"=x",$H26:$H26)+SUMIF(F26:F26,"=x",$I26:$I26)</f>
        <v>0</v>
      </c>
      <c r="G28" s="541">
        <f>SUM(C28:F28)</f>
        <v>6</v>
      </c>
      <c r="H28" s="542"/>
      <c r="I28" s="542"/>
      <c r="J28" s="542"/>
      <c r="K28" s="542"/>
      <c r="L28" s="543"/>
      <c r="M28" s="538"/>
      <c r="N28" s="539"/>
      <c r="O28" s="539"/>
      <c r="P28" s="539"/>
      <c r="Q28" s="539"/>
      <c r="R28" s="539"/>
      <c r="S28" s="539"/>
      <c r="T28" s="444"/>
    </row>
    <row r="29" spans="1:20" s="6" customFormat="1" ht="15">
      <c r="A29" s="551" t="s">
        <v>39</v>
      </c>
      <c r="B29" s="552"/>
      <c r="C29" s="37">
        <f>SUMIF(C26:C27,"=x",$K26:$K27)</f>
        <v>0</v>
      </c>
      <c r="D29" s="37">
        <f>SUMIF(D26:D27,"=x",$K26:$K27)</f>
        <v>10</v>
      </c>
      <c r="E29" s="37">
        <f>SUMIF(E26:E27,"=x",$K26:$K27)</f>
        <v>4</v>
      </c>
      <c r="F29" s="37">
        <f>SUMIF(F26:F26,"=x",$K26:$K26)</f>
        <v>0</v>
      </c>
      <c r="G29" s="535">
        <f>SUM(C29:F29)</f>
        <v>14</v>
      </c>
      <c r="H29" s="536"/>
      <c r="I29" s="536"/>
      <c r="J29" s="536"/>
      <c r="K29" s="536"/>
      <c r="L29" s="537"/>
      <c r="M29" s="538"/>
      <c r="N29" s="539"/>
      <c r="O29" s="539"/>
      <c r="P29" s="539"/>
      <c r="Q29" s="539"/>
      <c r="R29" s="539"/>
      <c r="S29" s="539"/>
      <c r="T29" s="444"/>
    </row>
    <row r="30" spans="1:20" s="6" customFormat="1" ht="15">
      <c r="A30" s="556" t="s">
        <v>40</v>
      </c>
      <c r="B30" s="557"/>
      <c r="C30" s="31">
        <f>_xlfn.COUNTIFS(C26:C27,"x",$L26:$L27,"K")+_xlfn.COUNTIFS(C26:C27,"x",$L26:$L27,"AK")+_xlfn.COUNTIFS(C26:C27,"x",$L26:$L27,"BK")</f>
        <v>0</v>
      </c>
      <c r="D30" s="31">
        <f>_xlfn.COUNTIFS(D26:D27,"x",$L26:$L27,"K")+_xlfn.COUNTIFS(D26:D27,"x",$L26:$L27,"AK")+_xlfn.COUNTIFS(D26:D27,"x",$L26:$L27,"BK")</f>
        <v>0</v>
      </c>
      <c r="E30" s="31">
        <f>_xlfn.COUNTIFS(E26:E27,"x",$L26:$L27,"K")+_xlfn.COUNTIFS(E26:E27,"x",$L26:$L27,"AK")+_xlfn.COUNTIFS(E26:E27,"x",$L26:$L27,"BK")</f>
        <v>0</v>
      </c>
      <c r="F30" s="31">
        <f>SUMPRODUCT(--(F$5:F$7="x"),--($L$5:$L$7="K"))</f>
        <v>0</v>
      </c>
      <c r="G30" s="553">
        <f>SUM(C30:F30)</f>
        <v>0</v>
      </c>
      <c r="H30" s="554"/>
      <c r="I30" s="554"/>
      <c r="J30" s="554"/>
      <c r="K30" s="554"/>
      <c r="L30" s="555"/>
      <c r="M30" s="538"/>
      <c r="N30" s="539"/>
      <c r="O30" s="539"/>
      <c r="P30" s="539"/>
      <c r="Q30" s="539"/>
      <c r="R30" s="539"/>
      <c r="S30" s="539"/>
      <c r="T30" s="444"/>
    </row>
    <row r="31" spans="1:20" s="6" customFormat="1" ht="24.75" customHeight="1">
      <c r="A31" s="484"/>
      <c r="B31" s="426" t="s">
        <v>692</v>
      </c>
      <c r="C31" s="635" t="s">
        <v>703</v>
      </c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427"/>
      <c r="P31" s="427"/>
      <c r="Q31" s="427"/>
      <c r="R31" s="427"/>
      <c r="S31" s="427"/>
      <c r="T31" s="443"/>
    </row>
    <row r="32" spans="1:22" s="6" customFormat="1" ht="15">
      <c r="A32" s="281" t="s">
        <v>298</v>
      </c>
      <c r="B32" s="420" t="s">
        <v>73</v>
      </c>
      <c r="C32" s="27" t="s">
        <v>36</v>
      </c>
      <c r="D32" s="13"/>
      <c r="E32" s="13"/>
      <c r="F32" s="13"/>
      <c r="G32" s="27">
        <v>3</v>
      </c>
      <c r="H32" s="20"/>
      <c r="I32" s="20"/>
      <c r="J32" s="28"/>
      <c r="K32" s="29">
        <v>4</v>
      </c>
      <c r="L32" s="29" t="s">
        <v>37</v>
      </c>
      <c r="M32" s="368"/>
      <c r="N32" s="19" t="s">
        <v>183</v>
      </c>
      <c r="O32" s="14"/>
      <c r="P32" s="12"/>
      <c r="Q32" s="14"/>
      <c r="R32" s="14"/>
      <c r="S32" s="436" t="s">
        <v>172</v>
      </c>
      <c r="T32" s="272" t="s">
        <v>514</v>
      </c>
      <c r="V32" s="404"/>
    </row>
    <row r="33" spans="1:22" s="6" customFormat="1" ht="15">
      <c r="A33" s="281" t="s">
        <v>300</v>
      </c>
      <c r="B33" s="420" t="s">
        <v>75</v>
      </c>
      <c r="C33" s="26"/>
      <c r="D33" s="13" t="s">
        <v>36</v>
      </c>
      <c r="E33" s="13"/>
      <c r="F33" s="13"/>
      <c r="G33" s="27">
        <v>4</v>
      </c>
      <c r="H33" s="20"/>
      <c r="I33" s="20"/>
      <c r="J33" s="28"/>
      <c r="K33" s="29">
        <v>4</v>
      </c>
      <c r="L33" s="29" t="s">
        <v>37</v>
      </c>
      <c r="M33" s="297"/>
      <c r="N33" s="386" t="s">
        <v>183</v>
      </c>
      <c r="O33" s="14"/>
      <c r="P33" s="12"/>
      <c r="Q33" s="14"/>
      <c r="R33" s="14"/>
      <c r="S33" s="436" t="s">
        <v>171</v>
      </c>
      <c r="T33" s="272" t="s">
        <v>516</v>
      </c>
      <c r="V33" s="404"/>
    </row>
    <row r="34" spans="1:22" s="6" customFormat="1" ht="15">
      <c r="A34" s="281" t="s">
        <v>302</v>
      </c>
      <c r="B34" s="244" t="s">
        <v>74</v>
      </c>
      <c r="C34" s="74"/>
      <c r="D34" s="421" t="s">
        <v>36</v>
      </c>
      <c r="E34" s="421"/>
      <c r="F34" s="421"/>
      <c r="G34" s="27"/>
      <c r="H34" s="20"/>
      <c r="I34" s="20">
        <v>2</v>
      </c>
      <c r="J34" s="28"/>
      <c r="K34" s="29">
        <v>4</v>
      </c>
      <c r="L34" s="29" t="s">
        <v>690</v>
      </c>
      <c r="M34" s="383"/>
      <c r="N34" s="387" t="s">
        <v>183</v>
      </c>
      <c r="O34" s="14"/>
      <c r="P34" s="14"/>
      <c r="Q34" s="14"/>
      <c r="R34" s="14"/>
      <c r="S34" s="437" t="s">
        <v>100</v>
      </c>
      <c r="T34" s="272" t="s">
        <v>518</v>
      </c>
      <c r="V34" s="404"/>
    </row>
    <row r="35" spans="1:22" ht="15">
      <c r="A35" s="482" t="s">
        <v>684</v>
      </c>
      <c r="B35" s="58" t="s">
        <v>76</v>
      </c>
      <c r="C35" s="97"/>
      <c r="D35" s="98" t="s">
        <v>36</v>
      </c>
      <c r="E35" s="98"/>
      <c r="F35" s="59"/>
      <c r="G35" s="97">
        <v>2</v>
      </c>
      <c r="H35" s="98"/>
      <c r="I35" s="98"/>
      <c r="J35" s="99"/>
      <c r="K35" s="424">
        <v>3</v>
      </c>
      <c r="L35" s="424" t="s">
        <v>496</v>
      </c>
      <c r="M35" s="76"/>
      <c r="N35" s="76" t="s">
        <v>183</v>
      </c>
      <c r="O35" s="76"/>
      <c r="P35" s="76"/>
      <c r="Q35" s="76"/>
      <c r="R35" s="76"/>
      <c r="S35" s="436" t="s">
        <v>170</v>
      </c>
      <c r="T35" s="272" t="s">
        <v>519</v>
      </c>
      <c r="V35" s="404"/>
    </row>
    <row r="36" spans="1:20" ht="15">
      <c r="A36" s="482" t="s">
        <v>303</v>
      </c>
      <c r="B36" s="58" t="s">
        <v>188</v>
      </c>
      <c r="C36" s="97"/>
      <c r="D36" s="98"/>
      <c r="E36" s="98"/>
      <c r="F36" s="59" t="s">
        <v>36</v>
      </c>
      <c r="G36" s="97">
        <v>2</v>
      </c>
      <c r="H36" s="98"/>
      <c r="I36" s="98"/>
      <c r="J36" s="99"/>
      <c r="K36" s="424">
        <v>2</v>
      </c>
      <c r="L36" s="424" t="s">
        <v>37</v>
      </c>
      <c r="M36" s="76"/>
      <c r="N36" s="76" t="s">
        <v>183</v>
      </c>
      <c r="O36" s="76"/>
      <c r="P36" s="76"/>
      <c r="Q36" s="76"/>
      <c r="R36" s="76"/>
      <c r="S36" s="437" t="s">
        <v>102</v>
      </c>
      <c r="T36" s="272" t="s">
        <v>520</v>
      </c>
    </row>
    <row r="37" spans="1:22" ht="15">
      <c r="A37" s="482" t="s">
        <v>685</v>
      </c>
      <c r="B37" s="58" t="s">
        <v>77</v>
      </c>
      <c r="C37" s="97" t="s">
        <v>36</v>
      </c>
      <c r="D37" s="98"/>
      <c r="E37" s="98"/>
      <c r="F37" s="59"/>
      <c r="G37" s="97">
        <v>2</v>
      </c>
      <c r="H37" s="98"/>
      <c r="I37" s="98"/>
      <c r="J37" s="99"/>
      <c r="K37" s="424">
        <v>3</v>
      </c>
      <c r="L37" s="424" t="s">
        <v>496</v>
      </c>
      <c r="M37" s="76"/>
      <c r="N37" s="76" t="s">
        <v>183</v>
      </c>
      <c r="O37" s="76"/>
      <c r="P37" s="76"/>
      <c r="Q37" s="76"/>
      <c r="R37" s="76"/>
      <c r="S37" s="437" t="s">
        <v>172</v>
      </c>
      <c r="T37" s="272" t="s">
        <v>521</v>
      </c>
      <c r="V37" s="404"/>
    </row>
    <row r="38" spans="1:22" ht="15">
      <c r="A38" s="482" t="s">
        <v>686</v>
      </c>
      <c r="B38" s="58" t="s">
        <v>78</v>
      </c>
      <c r="C38" s="97"/>
      <c r="D38" s="422" t="s">
        <v>36</v>
      </c>
      <c r="E38" s="422"/>
      <c r="F38" s="423"/>
      <c r="G38" s="97">
        <v>2</v>
      </c>
      <c r="H38" s="98"/>
      <c r="I38" s="98"/>
      <c r="J38" s="99"/>
      <c r="K38" s="424">
        <v>3</v>
      </c>
      <c r="L38" s="424" t="s">
        <v>37</v>
      </c>
      <c r="M38" s="76"/>
      <c r="N38" s="76" t="s">
        <v>183</v>
      </c>
      <c r="O38" s="76"/>
      <c r="P38" s="76"/>
      <c r="Q38" s="76"/>
      <c r="R38" s="76"/>
      <c r="S38" s="437" t="s">
        <v>102</v>
      </c>
      <c r="T38" s="272" t="s">
        <v>522</v>
      </c>
      <c r="V38" s="404"/>
    </row>
    <row r="39" spans="1:20" ht="15">
      <c r="A39" s="482" t="s">
        <v>304</v>
      </c>
      <c r="B39" s="58" t="s">
        <v>79</v>
      </c>
      <c r="C39" s="97"/>
      <c r="D39" s="422"/>
      <c r="E39" s="422"/>
      <c r="F39" s="423" t="s">
        <v>36</v>
      </c>
      <c r="G39" s="97">
        <v>2</v>
      </c>
      <c r="H39" s="98"/>
      <c r="I39" s="98"/>
      <c r="J39" s="99"/>
      <c r="K39" s="424">
        <v>2</v>
      </c>
      <c r="L39" s="424" t="s">
        <v>37</v>
      </c>
      <c r="M39" s="76"/>
      <c r="N39" s="76" t="s">
        <v>183</v>
      </c>
      <c r="O39" s="76"/>
      <c r="P39" s="76"/>
      <c r="Q39" s="76"/>
      <c r="R39" s="76"/>
      <c r="S39" s="437" t="s">
        <v>173</v>
      </c>
      <c r="T39" s="96" t="s">
        <v>523</v>
      </c>
    </row>
    <row r="40" spans="1:20" ht="15">
      <c r="A40" s="482" t="s">
        <v>305</v>
      </c>
      <c r="B40" s="58" t="s">
        <v>80</v>
      </c>
      <c r="C40" s="97"/>
      <c r="D40" s="422"/>
      <c r="E40" s="422" t="s">
        <v>36</v>
      </c>
      <c r="F40" s="423"/>
      <c r="G40" s="97"/>
      <c r="H40" s="98">
        <v>2</v>
      </c>
      <c r="I40" s="98"/>
      <c r="J40" s="99"/>
      <c r="K40" s="424">
        <v>4</v>
      </c>
      <c r="L40" s="425" t="s">
        <v>690</v>
      </c>
      <c r="M40" s="76"/>
      <c r="N40" s="76" t="s">
        <v>183</v>
      </c>
      <c r="O40" s="76"/>
      <c r="P40" s="76"/>
      <c r="Q40" s="76"/>
      <c r="R40" s="76"/>
      <c r="S40" s="437" t="s">
        <v>173</v>
      </c>
      <c r="T40" s="96" t="s">
        <v>524</v>
      </c>
    </row>
    <row r="41" spans="1:20" ht="15">
      <c r="A41" s="482" t="s">
        <v>306</v>
      </c>
      <c r="B41" s="58" t="s">
        <v>717</v>
      </c>
      <c r="C41" s="97"/>
      <c r="D41" s="422" t="s">
        <v>36</v>
      </c>
      <c r="E41" s="422"/>
      <c r="F41" s="423"/>
      <c r="G41" s="97">
        <v>2</v>
      </c>
      <c r="H41" s="98"/>
      <c r="I41" s="98"/>
      <c r="J41" s="99"/>
      <c r="K41" s="424">
        <v>2</v>
      </c>
      <c r="L41" s="424" t="s">
        <v>37</v>
      </c>
      <c r="M41" s="76"/>
      <c r="N41" s="76" t="s">
        <v>183</v>
      </c>
      <c r="O41" s="76"/>
      <c r="P41" s="76"/>
      <c r="Q41" s="76"/>
      <c r="R41" s="76"/>
      <c r="S41" s="436" t="s">
        <v>174</v>
      </c>
      <c r="T41" s="96" t="s">
        <v>718</v>
      </c>
    </row>
    <row r="42" spans="1:22" ht="15">
      <c r="A42" s="482" t="s">
        <v>307</v>
      </c>
      <c r="B42" s="58" t="s">
        <v>81</v>
      </c>
      <c r="C42" s="97"/>
      <c r="D42" s="422"/>
      <c r="E42" s="422" t="s">
        <v>36</v>
      </c>
      <c r="F42" s="423"/>
      <c r="G42" s="97">
        <v>2</v>
      </c>
      <c r="H42" s="98"/>
      <c r="I42" s="98"/>
      <c r="J42" s="99"/>
      <c r="K42" s="424">
        <v>2</v>
      </c>
      <c r="L42" s="424" t="s">
        <v>37</v>
      </c>
      <c r="M42" s="76"/>
      <c r="N42" s="76" t="s">
        <v>183</v>
      </c>
      <c r="O42" s="76"/>
      <c r="P42" s="76"/>
      <c r="Q42" s="76"/>
      <c r="R42" s="76"/>
      <c r="S42" s="436" t="s">
        <v>719</v>
      </c>
      <c r="T42" s="96" t="s">
        <v>525</v>
      </c>
      <c r="V42" s="404"/>
    </row>
    <row r="43" spans="1:22" ht="15">
      <c r="A43" s="482" t="s">
        <v>687</v>
      </c>
      <c r="B43" s="58" t="s">
        <v>709</v>
      </c>
      <c r="C43" s="97"/>
      <c r="D43" s="98" t="s">
        <v>36</v>
      </c>
      <c r="E43" s="98"/>
      <c r="F43" s="59"/>
      <c r="G43" s="97">
        <v>2</v>
      </c>
      <c r="H43" s="98"/>
      <c r="I43" s="98"/>
      <c r="J43" s="99"/>
      <c r="K43" s="424">
        <v>3</v>
      </c>
      <c r="L43" s="424" t="s">
        <v>37</v>
      </c>
      <c r="M43" s="76"/>
      <c r="N43" s="76" t="s">
        <v>183</v>
      </c>
      <c r="O43" s="76"/>
      <c r="P43" s="76"/>
      <c r="Q43" s="76"/>
      <c r="R43" s="76"/>
      <c r="S43" s="436" t="s">
        <v>170</v>
      </c>
      <c r="T43" s="96" t="s">
        <v>526</v>
      </c>
      <c r="V43" s="404"/>
    </row>
    <row r="44" spans="1:20" ht="15">
      <c r="A44" s="391" t="s">
        <v>720</v>
      </c>
      <c r="B44" s="532" t="s">
        <v>721</v>
      </c>
      <c r="C44" s="97" t="s">
        <v>36</v>
      </c>
      <c r="D44" s="98"/>
      <c r="E44" s="98"/>
      <c r="F44" s="59"/>
      <c r="G44" s="97">
        <v>2</v>
      </c>
      <c r="H44" s="98"/>
      <c r="I44" s="98"/>
      <c r="J44" s="99"/>
      <c r="K44" s="79">
        <v>2</v>
      </c>
      <c r="L44" s="424" t="s">
        <v>37</v>
      </c>
      <c r="M44" s="76"/>
      <c r="N44" s="76"/>
      <c r="O44" s="531"/>
      <c r="P44" s="531"/>
      <c r="Q44" s="531"/>
      <c r="R44" s="531"/>
      <c r="S44" s="437" t="s">
        <v>102</v>
      </c>
      <c r="T44" s="462" t="s">
        <v>728</v>
      </c>
    </row>
    <row r="45" spans="1:20" ht="15">
      <c r="A45" s="391" t="s">
        <v>722</v>
      </c>
      <c r="B45" s="462" t="s">
        <v>727</v>
      </c>
      <c r="C45" s="97"/>
      <c r="D45" s="98" t="s">
        <v>36</v>
      </c>
      <c r="E45" s="98"/>
      <c r="F45" s="59"/>
      <c r="G45" s="97">
        <v>2</v>
      </c>
      <c r="H45" s="98"/>
      <c r="I45" s="98"/>
      <c r="J45" s="99"/>
      <c r="K45" s="79">
        <v>2</v>
      </c>
      <c r="L45" s="424" t="s">
        <v>37</v>
      </c>
      <c r="M45" s="76"/>
      <c r="N45" s="76"/>
      <c r="O45" s="531"/>
      <c r="P45" s="531"/>
      <c r="Q45" s="531"/>
      <c r="R45" s="531"/>
      <c r="S45" s="437" t="s">
        <v>102</v>
      </c>
      <c r="T45" s="462" t="s">
        <v>729</v>
      </c>
    </row>
    <row r="46" spans="1:20" ht="15">
      <c r="A46" s="391" t="s">
        <v>723</v>
      </c>
      <c r="B46" s="532" t="s">
        <v>724</v>
      </c>
      <c r="C46" s="97" t="s">
        <v>36</v>
      </c>
      <c r="D46" s="98"/>
      <c r="E46" s="98"/>
      <c r="F46" s="59"/>
      <c r="G46" s="97"/>
      <c r="H46" s="98">
        <v>2</v>
      </c>
      <c r="I46" s="98"/>
      <c r="J46" s="99"/>
      <c r="K46" s="79">
        <v>4</v>
      </c>
      <c r="L46" s="29" t="s">
        <v>690</v>
      </c>
      <c r="M46" s="76"/>
      <c r="N46" s="76"/>
      <c r="O46" s="531"/>
      <c r="P46" s="531"/>
      <c r="Q46" s="531"/>
      <c r="R46" s="531"/>
      <c r="S46" s="437" t="s">
        <v>102</v>
      </c>
      <c r="T46" s="462" t="s">
        <v>730</v>
      </c>
    </row>
    <row r="47" spans="1:20" ht="15">
      <c r="A47" s="391" t="s">
        <v>725</v>
      </c>
      <c r="B47" s="462" t="s">
        <v>726</v>
      </c>
      <c r="C47" s="97"/>
      <c r="D47" s="98" t="s">
        <v>36</v>
      </c>
      <c r="E47" s="98"/>
      <c r="F47" s="59"/>
      <c r="G47" s="97"/>
      <c r="H47" s="98">
        <v>2</v>
      </c>
      <c r="I47" s="98"/>
      <c r="J47" s="99"/>
      <c r="K47" s="79">
        <v>4</v>
      </c>
      <c r="L47" s="29" t="s">
        <v>690</v>
      </c>
      <c r="M47" s="76"/>
      <c r="N47" s="76"/>
      <c r="O47" s="531"/>
      <c r="P47" s="531"/>
      <c r="Q47" s="531"/>
      <c r="R47" s="531"/>
      <c r="S47" s="437" t="s">
        <v>102</v>
      </c>
      <c r="T47" s="462" t="s">
        <v>731</v>
      </c>
    </row>
    <row r="48" spans="1:20" ht="15">
      <c r="A48" s="482" t="s">
        <v>308</v>
      </c>
      <c r="B48" s="246" t="s">
        <v>82</v>
      </c>
      <c r="C48" s="97"/>
      <c r="D48" s="98"/>
      <c r="E48" s="98" t="s">
        <v>36</v>
      </c>
      <c r="F48" s="59"/>
      <c r="G48" s="97"/>
      <c r="H48" s="98">
        <v>2</v>
      </c>
      <c r="I48" s="98"/>
      <c r="J48" s="99"/>
      <c r="K48" s="79">
        <v>4</v>
      </c>
      <c r="L48" s="29" t="s">
        <v>690</v>
      </c>
      <c r="M48" s="76"/>
      <c r="N48" s="76" t="s">
        <v>183</v>
      </c>
      <c r="O48" s="76"/>
      <c r="P48" s="76"/>
      <c r="Q48" s="76"/>
      <c r="R48" s="76"/>
      <c r="S48" s="437" t="s">
        <v>170</v>
      </c>
      <c r="T48" s="96" t="s">
        <v>527</v>
      </c>
    </row>
    <row r="49" spans="1:20" ht="15">
      <c r="A49" s="482" t="s">
        <v>309</v>
      </c>
      <c r="B49" s="248" t="s">
        <v>83</v>
      </c>
      <c r="C49" s="97"/>
      <c r="D49" s="98"/>
      <c r="E49" s="98"/>
      <c r="F49" s="59" t="s">
        <v>36</v>
      </c>
      <c r="G49" s="97">
        <v>2</v>
      </c>
      <c r="H49" s="98"/>
      <c r="I49" s="98"/>
      <c r="J49" s="99"/>
      <c r="K49" s="79">
        <v>2</v>
      </c>
      <c r="L49" s="79" t="s">
        <v>37</v>
      </c>
      <c r="M49" s="76"/>
      <c r="N49" s="76" t="s">
        <v>183</v>
      </c>
      <c r="O49" s="76"/>
      <c r="P49" s="76"/>
      <c r="Q49" s="76"/>
      <c r="R49" s="76"/>
      <c r="S49" s="436" t="s">
        <v>175</v>
      </c>
      <c r="T49" s="96" t="s">
        <v>528</v>
      </c>
    </row>
    <row r="50" spans="1:20" ht="15">
      <c r="A50" s="482" t="s">
        <v>310</v>
      </c>
      <c r="B50" s="245" t="s">
        <v>84</v>
      </c>
      <c r="C50" s="97"/>
      <c r="D50" s="98"/>
      <c r="E50" s="98"/>
      <c r="F50" s="59" t="s">
        <v>36</v>
      </c>
      <c r="G50" s="97">
        <v>2</v>
      </c>
      <c r="H50" s="98"/>
      <c r="I50" s="98"/>
      <c r="J50" s="99"/>
      <c r="K50" s="79">
        <v>2</v>
      </c>
      <c r="L50" s="79" t="s">
        <v>37</v>
      </c>
      <c r="M50" s="76"/>
      <c r="N50" s="76" t="s">
        <v>183</v>
      </c>
      <c r="O50" s="76"/>
      <c r="P50" s="76"/>
      <c r="Q50" s="76"/>
      <c r="R50" s="76"/>
      <c r="S50" s="437" t="s">
        <v>176</v>
      </c>
      <c r="T50" s="96" t="s">
        <v>529</v>
      </c>
    </row>
    <row r="51" spans="1:20" ht="15">
      <c r="A51" s="482" t="s">
        <v>311</v>
      </c>
      <c r="B51" s="245" t="s">
        <v>85</v>
      </c>
      <c r="C51" s="97"/>
      <c r="D51" s="98"/>
      <c r="E51" s="98" t="s">
        <v>36</v>
      </c>
      <c r="F51" s="59"/>
      <c r="G51" s="97">
        <v>2</v>
      </c>
      <c r="H51" s="98"/>
      <c r="I51" s="98"/>
      <c r="J51" s="99"/>
      <c r="K51" s="79">
        <v>2</v>
      </c>
      <c r="L51" s="79" t="s">
        <v>37</v>
      </c>
      <c r="M51" s="76"/>
      <c r="N51" s="76" t="s">
        <v>183</v>
      </c>
      <c r="O51" s="76"/>
      <c r="P51" s="76"/>
      <c r="Q51" s="76"/>
      <c r="R51" s="76"/>
      <c r="S51" s="437" t="s">
        <v>172</v>
      </c>
      <c r="T51" s="96" t="s">
        <v>530</v>
      </c>
    </row>
    <row r="52" spans="1:20" ht="15">
      <c r="A52" s="482" t="s">
        <v>312</v>
      </c>
      <c r="B52" s="245" t="s">
        <v>86</v>
      </c>
      <c r="C52" s="97"/>
      <c r="D52" s="98"/>
      <c r="E52" s="98" t="s">
        <v>36</v>
      </c>
      <c r="F52" s="59"/>
      <c r="G52" s="97">
        <v>2</v>
      </c>
      <c r="H52" s="98"/>
      <c r="I52" s="98"/>
      <c r="J52" s="99"/>
      <c r="K52" s="79">
        <v>2</v>
      </c>
      <c r="L52" s="79" t="s">
        <v>37</v>
      </c>
      <c r="M52" s="76"/>
      <c r="N52" s="76" t="s">
        <v>183</v>
      </c>
      <c r="O52" s="76"/>
      <c r="P52" s="76"/>
      <c r="Q52" s="76"/>
      <c r="R52" s="76"/>
      <c r="S52" s="436" t="s">
        <v>177</v>
      </c>
      <c r="T52" s="96" t="s">
        <v>531</v>
      </c>
    </row>
    <row r="53" spans="1:20" ht="15">
      <c r="A53" s="482" t="s">
        <v>313</v>
      </c>
      <c r="B53" s="247" t="s">
        <v>195</v>
      </c>
      <c r="C53" s="97"/>
      <c r="D53" s="98" t="s">
        <v>36</v>
      </c>
      <c r="E53" s="98"/>
      <c r="F53" s="59"/>
      <c r="G53" s="97"/>
      <c r="H53" s="98">
        <v>2</v>
      </c>
      <c r="I53" s="98"/>
      <c r="J53" s="99"/>
      <c r="K53" s="79">
        <v>4</v>
      </c>
      <c r="L53" s="29" t="s">
        <v>690</v>
      </c>
      <c r="M53" s="76"/>
      <c r="N53" s="76" t="s">
        <v>183</v>
      </c>
      <c r="O53" s="76"/>
      <c r="P53" s="76"/>
      <c r="Q53" s="76"/>
      <c r="R53" s="76"/>
      <c r="S53" s="436" t="s">
        <v>178</v>
      </c>
      <c r="T53" s="96" t="s">
        <v>732</v>
      </c>
    </row>
    <row r="54" spans="1:20" ht="15">
      <c r="A54" s="482" t="s">
        <v>314</v>
      </c>
      <c r="B54" s="92" t="s">
        <v>87</v>
      </c>
      <c r="C54" s="97"/>
      <c r="D54" s="98" t="s">
        <v>36</v>
      </c>
      <c r="E54" s="98"/>
      <c r="F54" s="59"/>
      <c r="G54" s="97">
        <v>3</v>
      </c>
      <c r="H54" s="98"/>
      <c r="I54" s="98"/>
      <c r="J54" s="99"/>
      <c r="K54" s="79">
        <v>3</v>
      </c>
      <c r="L54" s="79" t="s">
        <v>37</v>
      </c>
      <c r="M54" s="76"/>
      <c r="N54" s="76" t="s">
        <v>183</v>
      </c>
      <c r="O54" s="76"/>
      <c r="P54" s="76"/>
      <c r="Q54" s="76"/>
      <c r="R54" s="76"/>
      <c r="S54" s="436" t="s">
        <v>171</v>
      </c>
      <c r="T54" s="96" t="s">
        <v>532</v>
      </c>
    </row>
    <row r="55" spans="1:20" ht="15">
      <c r="A55" s="482" t="s">
        <v>315</v>
      </c>
      <c r="B55" s="58" t="s">
        <v>88</v>
      </c>
      <c r="C55" s="97"/>
      <c r="D55" s="98"/>
      <c r="E55" s="98" t="s">
        <v>36</v>
      </c>
      <c r="F55" s="59"/>
      <c r="G55" s="97">
        <v>2</v>
      </c>
      <c r="H55" s="98"/>
      <c r="I55" s="98"/>
      <c r="J55" s="99"/>
      <c r="K55" s="79">
        <v>2</v>
      </c>
      <c r="L55" s="79" t="s">
        <v>37</v>
      </c>
      <c r="M55" s="76"/>
      <c r="N55" s="76" t="s">
        <v>183</v>
      </c>
      <c r="O55" s="76"/>
      <c r="P55" s="76"/>
      <c r="Q55" s="76"/>
      <c r="R55" s="76"/>
      <c r="S55" s="436" t="s">
        <v>171</v>
      </c>
      <c r="T55" s="96" t="s">
        <v>533</v>
      </c>
    </row>
    <row r="56" spans="1:20" ht="15">
      <c r="A56" s="482" t="s">
        <v>316</v>
      </c>
      <c r="B56" s="58" t="s">
        <v>89</v>
      </c>
      <c r="C56" s="97"/>
      <c r="D56" s="98" t="s">
        <v>36</v>
      </c>
      <c r="E56" s="98"/>
      <c r="F56" s="59"/>
      <c r="G56" s="97">
        <v>2</v>
      </c>
      <c r="H56" s="98"/>
      <c r="I56" s="98"/>
      <c r="J56" s="99"/>
      <c r="K56" s="79">
        <v>2</v>
      </c>
      <c r="L56" s="79" t="s">
        <v>37</v>
      </c>
      <c r="M56" s="76"/>
      <c r="N56" s="76" t="s">
        <v>183</v>
      </c>
      <c r="O56" s="76"/>
      <c r="P56" s="76"/>
      <c r="Q56" s="76"/>
      <c r="R56" s="76"/>
      <c r="S56" s="436" t="s">
        <v>179</v>
      </c>
      <c r="T56" s="96" t="s">
        <v>534</v>
      </c>
    </row>
    <row r="57" spans="1:20" ht="15">
      <c r="A57" s="482" t="s">
        <v>317</v>
      </c>
      <c r="B57" s="92" t="s">
        <v>90</v>
      </c>
      <c r="C57" s="97"/>
      <c r="D57" s="98"/>
      <c r="E57" s="98" t="s">
        <v>36</v>
      </c>
      <c r="F57" s="59"/>
      <c r="G57" s="97"/>
      <c r="H57" s="98">
        <v>3</v>
      </c>
      <c r="I57" s="98"/>
      <c r="J57" s="99"/>
      <c r="K57" s="79">
        <v>6</v>
      </c>
      <c r="L57" s="29" t="s">
        <v>690</v>
      </c>
      <c r="M57" s="76"/>
      <c r="N57" s="76" t="s">
        <v>183</v>
      </c>
      <c r="O57" s="76"/>
      <c r="P57" s="76"/>
      <c r="Q57" s="76"/>
      <c r="R57" s="76"/>
      <c r="S57" s="436" t="s">
        <v>171</v>
      </c>
      <c r="T57" s="96" t="s">
        <v>535</v>
      </c>
    </row>
    <row r="58" spans="1:20" ht="15">
      <c r="A58" s="482" t="s">
        <v>318</v>
      </c>
      <c r="B58" s="92" t="s">
        <v>91</v>
      </c>
      <c r="C58" s="97"/>
      <c r="D58" s="98" t="s">
        <v>36</v>
      </c>
      <c r="E58" s="98"/>
      <c r="F58" s="59"/>
      <c r="G58" s="97"/>
      <c r="H58" s="98"/>
      <c r="I58" s="98">
        <v>2</v>
      </c>
      <c r="J58" s="99"/>
      <c r="K58" s="79">
        <v>4</v>
      </c>
      <c r="L58" s="29" t="s">
        <v>690</v>
      </c>
      <c r="M58" s="76"/>
      <c r="N58" s="76" t="s">
        <v>183</v>
      </c>
      <c r="O58" s="76"/>
      <c r="P58" s="76"/>
      <c r="Q58" s="76"/>
      <c r="R58" s="76"/>
      <c r="S58" s="436" t="s">
        <v>171</v>
      </c>
      <c r="T58" s="96" t="s">
        <v>536</v>
      </c>
    </row>
    <row r="59" spans="1:20" ht="15">
      <c r="A59" s="482" t="s">
        <v>319</v>
      </c>
      <c r="B59" s="92" t="s">
        <v>92</v>
      </c>
      <c r="C59" s="97"/>
      <c r="D59" s="98"/>
      <c r="E59" s="98" t="s">
        <v>36</v>
      </c>
      <c r="F59" s="59"/>
      <c r="G59" s="97"/>
      <c r="H59" s="98"/>
      <c r="I59" s="98">
        <v>2</v>
      </c>
      <c r="J59" s="99"/>
      <c r="K59" s="79">
        <v>4</v>
      </c>
      <c r="L59" s="29" t="s">
        <v>690</v>
      </c>
      <c r="M59" s="76"/>
      <c r="N59" s="76" t="s">
        <v>183</v>
      </c>
      <c r="O59" s="76"/>
      <c r="P59" s="76"/>
      <c r="Q59" s="76"/>
      <c r="R59" s="76"/>
      <c r="S59" s="437" t="s">
        <v>171</v>
      </c>
      <c r="T59" s="96" t="s">
        <v>537</v>
      </c>
    </row>
    <row r="60" spans="1:22" ht="15">
      <c r="A60" s="482" t="s">
        <v>688</v>
      </c>
      <c r="B60" s="77" t="s">
        <v>93</v>
      </c>
      <c r="C60" s="97"/>
      <c r="D60" s="98"/>
      <c r="E60" s="98" t="s">
        <v>36</v>
      </c>
      <c r="F60" s="59"/>
      <c r="G60" s="97">
        <v>2</v>
      </c>
      <c r="H60" s="98"/>
      <c r="I60" s="98"/>
      <c r="J60" s="99"/>
      <c r="K60" s="424">
        <v>3</v>
      </c>
      <c r="L60" s="79" t="s">
        <v>37</v>
      </c>
      <c r="M60" s="76"/>
      <c r="N60" s="76" t="s">
        <v>183</v>
      </c>
      <c r="O60" s="76"/>
      <c r="P60" s="76"/>
      <c r="Q60" s="76"/>
      <c r="R60" s="76"/>
      <c r="S60" s="437" t="s">
        <v>180</v>
      </c>
      <c r="T60" s="96" t="s">
        <v>538</v>
      </c>
      <c r="V60" s="404"/>
    </row>
    <row r="61" spans="1:20" ht="15">
      <c r="A61" s="482" t="s">
        <v>320</v>
      </c>
      <c r="B61" s="58" t="s">
        <v>94</v>
      </c>
      <c r="C61" s="97"/>
      <c r="D61" s="98"/>
      <c r="E61" s="98"/>
      <c r="F61" s="59" t="s">
        <v>36</v>
      </c>
      <c r="G61" s="97">
        <v>2</v>
      </c>
      <c r="H61" s="98"/>
      <c r="I61" s="98"/>
      <c r="J61" s="99"/>
      <c r="K61" s="79">
        <v>2</v>
      </c>
      <c r="L61" s="79" t="s">
        <v>37</v>
      </c>
      <c r="M61" s="76"/>
      <c r="N61" s="76" t="s">
        <v>183</v>
      </c>
      <c r="O61" s="76"/>
      <c r="P61" s="76"/>
      <c r="Q61" s="76"/>
      <c r="R61" s="76"/>
      <c r="S61" s="437" t="s">
        <v>277</v>
      </c>
      <c r="T61" s="96" t="s">
        <v>539</v>
      </c>
    </row>
    <row r="62" spans="1:20" ht="15">
      <c r="A62" s="289" t="s">
        <v>321</v>
      </c>
      <c r="B62" s="58" t="s">
        <v>193</v>
      </c>
      <c r="C62" s="97"/>
      <c r="D62" s="98" t="s">
        <v>36</v>
      </c>
      <c r="E62" s="98"/>
      <c r="F62" s="59"/>
      <c r="G62" s="97">
        <v>2</v>
      </c>
      <c r="H62" s="98"/>
      <c r="I62" s="98"/>
      <c r="J62" s="99"/>
      <c r="K62" s="79">
        <v>2</v>
      </c>
      <c r="L62" s="79" t="s">
        <v>37</v>
      </c>
      <c r="M62" s="76"/>
      <c r="N62" s="76" t="s">
        <v>183</v>
      </c>
      <c r="O62" s="76"/>
      <c r="P62" s="76"/>
      <c r="Q62" s="76"/>
      <c r="R62" s="76"/>
      <c r="S62" s="437" t="s">
        <v>171</v>
      </c>
      <c r="T62" s="96" t="s">
        <v>540</v>
      </c>
    </row>
    <row r="63" spans="1:20" ht="15">
      <c r="A63" s="289" t="s">
        <v>322</v>
      </c>
      <c r="B63" s="58" t="s">
        <v>194</v>
      </c>
      <c r="C63" s="97"/>
      <c r="D63" s="98"/>
      <c r="E63" s="98" t="s">
        <v>36</v>
      </c>
      <c r="F63" s="59"/>
      <c r="G63" s="97">
        <v>2</v>
      </c>
      <c r="H63" s="98"/>
      <c r="I63" s="98"/>
      <c r="J63" s="99"/>
      <c r="K63" s="79">
        <v>2</v>
      </c>
      <c r="L63" s="79" t="s">
        <v>37</v>
      </c>
      <c r="M63" s="76"/>
      <c r="N63" s="76" t="s">
        <v>183</v>
      </c>
      <c r="O63" s="76"/>
      <c r="P63" s="76"/>
      <c r="Q63" s="76"/>
      <c r="R63" s="76"/>
      <c r="S63" s="437" t="s">
        <v>171</v>
      </c>
      <c r="T63" s="96" t="s">
        <v>541</v>
      </c>
    </row>
    <row r="64" spans="1:20" s="6" customFormat="1" ht="15">
      <c r="A64" s="290" t="s">
        <v>323</v>
      </c>
      <c r="B64" s="211" t="s">
        <v>95</v>
      </c>
      <c r="C64" s="97"/>
      <c r="D64" s="98" t="s">
        <v>36</v>
      </c>
      <c r="E64" s="98"/>
      <c r="F64" s="59"/>
      <c r="G64" s="97"/>
      <c r="H64" s="98">
        <v>2</v>
      </c>
      <c r="I64" s="98"/>
      <c r="J64" s="99"/>
      <c r="K64" s="79">
        <v>4</v>
      </c>
      <c r="L64" s="29" t="s">
        <v>690</v>
      </c>
      <c r="M64" s="175"/>
      <c r="N64" s="76" t="s">
        <v>183</v>
      </c>
      <c r="O64" s="29"/>
      <c r="P64" s="29"/>
      <c r="Q64" s="29"/>
      <c r="R64" s="29"/>
      <c r="S64" s="437" t="s">
        <v>179</v>
      </c>
      <c r="T64" s="96" t="s">
        <v>542</v>
      </c>
    </row>
    <row r="65" spans="1:20" ht="15">
      <c r="A65" s="289" t="s">
        <v>324</v>
      </c>
      <c r="B65" s="96" t="s">
        <v>96</v>
      </c>
      <c r="C65" s="97"/>
      <c r="D65" s="98"/>
      <c r="E65" s="98" t="s">
        <v>36</v>
      </c>
      <c r="F65" s="59"/>
      <c r="G65" s="97">
        <v>2</v>
      </c>
      <c r="H65" s="98"/>
      <c r="I65" s="98"/>
      <c r="J65" s="99"/>
      <c r="K65" s="79">
        <v>2</v>
      </c>
      <c r="L65" s="79" t="s">
        <v>37</v>
      </c>
      <c r="M65" s="76"/>
      <c r="N65" s="76" t="s">
        <v>183</v>
      </c>
      <c r="O65" s="76"/>
      <c r="P65" s="76"/>
      <c r="Q65" s="76"/>
      <c r="R65" s="76"/>
      <c r="S65" s="437" t="s">
        <v>278</v>
      </c>
      <c r="T65" s="96" t="s">
        <v>543</v>
      </c>
    </row>
    <row r="66" spans="1:20" s="9" customFormat="1" ht="15">
      <c r="A66" s="432"/>
      <c r="B66" s="433" t="s">
        <v>189</v>
      </c>
      <c r="C66" s="428">
        <f>SUMIF(C32:C65,"=x",$K32:$K65)</f>
        <v>13</v>
      </c>
      <c r="D66" s="428">
        <f>SUMIF(D32:D65,"=x",$K32:$K65)</f>
        <v>44</v>
      </c>
      <c r="E66" s="428">
        <f>SUMIF(E32:E65,"=x",$K32:$K65)</f>
        <v>33</v>
      </c>
      <c r="F66" s="428">
        <f>SUMIF(F32:F65,"=x",$K32:$K65)</f>
        <v>10</v>
      </c>
      <c r="G66" s="584">
        <f>SUM(C66:F66)</f>
        <v>100</v>
      </c>
      <c r="H66" s="585"/>
      <c r="I66" s="585"/>
      <c r="J66" s="585"/>
      <c r="K66" s="585"/>
      <c r="L66" s="586"/>
      <c r="M66" s="381"/>
      <c r="N66" s="167"/>
      <c r="O66" s="167"/>
      <c r="P66" s="167"/>
      <c r="Q66" s="167"/>
      <c r="R66" s="167"/>
      <c r="S66" s="358"/>
      <c r="T66" s="96"/>
    </row>
    <row r="67" spans="1:20" s="168" customFormat="1" ht="13.5" customHeight="1">
      <c r="A67" s="169"/>
      <c r="B67" s="147" t="s">
        <v>213</v>
      </c>
      <c r="C67" s="429">
        <v>5</v>
      </c>
      <c r="D67" s="430">
        <v>17</v>
      </c>
      <c r="E67" s="430">
        <v>16</v>
      </c>
      <c r="F67" s="431">
        <v>4</v>
      </c>
      <c r="G67" s="587">
        <f>SUM(C67:F67)</f>
        <v>42</v>
      </c>
      <c r="H67" s="588"/>
      <c r="I67" s="588"/>
      <c r="J67" s="588"/>
      <c r="K67" s="588"/>
      <c r="L67" s="589"/>
      <c r="M67" s="384"/>
      <c r="N67" s="170"/>
      <c r="O67" s="170"/>
      <c r="P67" s="170"/>
      <c r="Q67" s="170"/>
      <c r="R67" s="170"/>
      <c r="S67" s="438"/>
      <c r="T67" s="444"/>
    </row>
    <row r="68" spans="1:20" s="6" customFormat="1" ht="19.5" customHeight="1">
      <c r="A68" s="544" t="s">
        <v>462</v>
      </c>
      <c r="B68" s="545"/>
      <c r="C68" s="546"/>
      <c r="D68" s="547"/>
      <c r="E68" s="547"/>
      <c r="F68" s="547"/>
      <c r="G68" s="547"/>
      <c r="H68" s="547"/>
      <c r="I68" s="547"/>
      <c r="J68" s="547"/>
      <c r="K68" s="547"/>
      <c r="L68" s="548"/>
      <c r="M68" s="583"/>
      <c r="N68" s="583"/>
      <c r="O68" s="583"/>
      <c r="P68" s="583"/>
      <c r="Q68" s="583"/>
      <c r="R68" s="583"/>
      <c r="S68" s="583"/>
      <c r="T68" s="445"/>
    </row>
    <row r="69" spans="1:20" s="6" customFormat="1" ht="15">
      <c r="A69" s="104"/>
      <c r="B69" s="249" t="s">
        <v>97</v>
      </c>
      <c r="C69" s="86" t="s">
        <v>36</v>
      </c>
      <c r="D69" s="53"/>
      <c r="E69" s="53"/>
      <c r="F69" s="54"/>
      <c r="G69" s="86"/>
      <c r="H69" s="20"/>
      <c r="I69" s="20"/>
      <c r="J69" s="28"/>
      <c r="K69" s="425">
        <v>4</v>
      </c>
      <c r="L69" s="29"/>
      <c r="M69" s="175"/>
      <c r="N69" s="29"/>
      <c r="O69" s="29"/>
      <c r="P69" s="29"/>
      <c r="Q69" s="29"/>
      <c r="R69" s="29"/>
      <c r="S69" s="439"/>
      <c r="T69" s="272"/>
    </row>
    <row r="70" spans="1:20" s="6" customFormat="1" ht="15">
      <c r="A70" s="104"/>
      <c r="B70" s="249" t="s">
        <v>97</v>
      </c>
      <c r="C70" s="86"/>
      <c r="D70" s="53"/>
      <c r="E70" s="53" t="s">
        <v>36</v>
      </c>
      <c r="F70" s="54"/>
      <c r="G70" s="86"/>
      <c r="H70" s="20"/>
      <c r="I70" s="20"/>
      <c r="J70" s="28"/>
      <c r="K70" s="29">
        <v>2</v>
      </c>
      <c r="L70" s="29"/>
      <c r="M70" s="175"/>
      <c r="N70" s="29"/>
      <c r="O70" s="29"/>
      <c r="P70" s="29"/>
      <c r="Q70" s="29"/>
      <c r="R70" s="29"/>
      <c r="S70" s="439"/>
      <c r="T70" s="272"/>
    </row>
    <row r="71" spans="1:20" s="6" customFormat="1" ht="19.5" customHeight="1">
      <c r="A71" s="544" t="s">
        <v>44</v>
      </c>
      <c r="B71" s="545"/>
      <c r="C71" s="39"/>
      <c r="D71" s="40"/>
      <c r="E71" s="40"/>
      <c r="F71" s="40"/>
      <c r="G71" s="39"/>
      <c r="H71" s="40"/>
      <c r="I71" s="40"/>
      <c r="J71" s="40"/>
      <c r="K71" s="40"/>
      <c r="L71" s="89"/>
      <c r="M71" s="385"/>
      <c r="N71" s="103"/>
      <c r="O71" s="103"/>
      <c r="P71" s="103"/>
      <c r="Q71" s="103"/>
      <c r="R71" s="103"/>
      <c r="S71" s="298"/>
      <c r="T71" s="443"/>
    </row>
    <row r="72" spans="1:20" s="6" customFormat="1" ht="15">
      <c r="A72" s="291" t="str">
        <f>mesterszak!A33</f>
        <v>diplm1ub17dm</v>
      </c>
      <c r="B72" s="240" t="str">
        <f>mesterszak!B33</f>
        <v>Diplomamunka I.</v>
      </c>
      <c r="C72" s="80"/>
      <c r="D72" s="81"/>
      <c r="E72" s="81" t="str">
        <f>mesterszak!E33</f>
        <v>x</v>
      </c>
      <c r="F72" s="82"/>
      <c r="G72" s="80"/>
      <c r="H72" s="198">
        <f>mesterszak!H33</f>
        <v>3</v>
      </c>
      <c r="I72" s="81"/>
      <c r="J72" s="82"/>
      <c r="K72" s="105">
        <f>mesterszak!K33</f>
        <v>5</v>
      </c>
      <c r="L72" s="105" t="str">
        <f>mesterszak!L33</f>
        <v>Gyj (5)</v>
      </c>
      <c r="M72" s="175"/>
      <c r="N72" s="29"/>
      <c r="O72" s="29"/>
      <c r="P72" s="29"/>
      <c r="Q72" s="29"/>
      <c r="R72" s="29"/>
      <c r="S72" s="342" t="str">
        <f>mesterszak!S33</f>
        <v>Nyitray László</v>
      </c>
      <c r="T72" s="282" t="str">
        <f>mesterszak!T33</f>
        <v>Thesis Research Work I. PR</v>
      </c>
    </row>
    <row r="73" spans="1:20" s="6" customFormat="1" ht="15.75" thickBot="1">
      <c r="A73" s="291" t="str">
        <f>mesterszak!A34</f>
        <v>diplm2ub17dm</v>
      </c>
      <c r="B73" s="250" t="str">
        <f>mesterszak!B34</f>
        <v>Diplomamunka II.</v>
      </c>
      <c r="C73" s="192"/>
      <c r="D73" s="193"/>
      <c r="E73" s="193"/>
      <c r="F73" s="194" t="str">
        <f>mesterszak!F34</f>
        <v>x</v>
      </c>
      <c r="G73" s="192"/>
      <c r="H73" s="208">
        <f>mesterszak!H34</f>
        <v>17</v>
      </c>
      <c r="I73" s="193"/>
      <c r="J73" s="194"/>
      <c r="K73" s="195">
        <f>mesterszak!K34</f>
        <v>25</v>
      </c>
      <c r="L73" s="195" t="str">
        <f>mesterszak!L34</f>
        <v>Gyj (5)</v>
      </c>
      <c r="M73" s="390" t="str">
        <f>A72</f>
        <v>diplm1ub17dm</v>
      </c>
      <c r="N73" s="296" t="str">
        <f>B72</f>
        <v>Diplomamunka I.</v>
      </c>
      <c r="O73" s="29"/>
      <c r="P73" s="29"/>
      <c r="Q73" s="29"/>
      <c r="R73" s="29"/>
      <c r="S73" s="342" t="str">
        <f>mesterszak!S34</f>
        <v>Nyitray László</v>
      </c>
      <c r="T73" s="282" t="str">
        <f>mesterszak!T34</f>
        <v>Thesis Research Work II. PR</v>
      </c>
    </row>
    <row r="74" spans="1:20" s="6" customFormat="1" ht="24.75" customHeight="1" thickTop="1">
      <c r="A74" s="626" t="s">
        <v>218</v>
      </c>
      <c r="B74" s="627"/>
      <c r="C74" s="598"/>
      <c r="D74" s="599"/>
      <c r="E74" s="599"/>
      <c r="F74" s="600"/>
      <c r="G74" s="598"/>
      <c r="H74" s="599"/>
      <c r="I74" s="599"/>
      <c r="J74" s="599"/>
      <c r="K74" s="599"/>
      <c r="L74" s="600"/>
      <c r="M74" s="583"/>
      <c r="N74" s="583"/>
      <c r="O74" s="583"/>
      <c r="P74" s="583"/>
      <c r="Q74" s="583"/>
      <c r="R74" s="583"/>
      <c r="S74" s="583"/>
      <c r="T74" s="443"/>
    </row>
    <row r="75" spans="1:20" s="6" customFormat="1" ht="15" customHeight="1">
      <c r="A75" s="549" t="s">
        <v>38</v>
      </c>
      <c r="B75" s="550"/>
      <c r="C75" s="33">
        <f aca="true" t="shared" si="2" ref="C75:F77">SUMIF($A1:$A74,$A75,C1:C74)</f>
        <v>13</v>
      </c>
      <c r="D75" s="34">
        <f t="shared" si="2"/>
        <v>8</v>
      </c>
      <c r="E75" s="34">
        <f t="shared" si="2"/>
        <v>3</v>
      </c>
      <c r="F75" s="34">
        <f t="shared" si="2"/>
        <v>0</v>
      </c>
      <c r="G75" s="541">
        <f aca="true" t="shared" si="3" ref="G75:G81">SUM(C75:F75)</f>
        <v>24</v>
      </c>
      <c r="H75" s="622"/>
      <c r="I75" s="622"/>
      <c r="J75" s="622"/>
      <c r="K75" s="622"/>
      <c r="L75" s="623"/>
      <c r="M75" s="590"/>
      <c r="N75" s="590"/>
      <c r="O75" s="590"/>
      <c r="P75" s="590"/>
      <c r="Q75" s="590"/>
      <c r="R75" s="590"/>
      <c r="S75" s="590"/>
      <c r="T75" s="373"/>
    </row>
    <row r="76" spans="1:20" s="6" customFormat="1" ht="15" customHeight="1">
      <c r="A76" s="551" t="s">
        <v>39</v>
      </c>
      <c r="B76" s="552"/>
      <c r="C76" s="36">
        <f t="shared" si="2"/>
        <v>20</v>
      </c>
      <c r="D76" s="37">
        <f t="shared" si="2"/>
        <v>16</v>
      </c>
      <c r="E76" s="37">
        <f t="shared" si="2"/>
        <v>6</v>
      </c>
      <c r="F76" s="37">
        <f t="shared" si="2"/>
        <v>0</v>
      </c>
      <c r="G76" s="535">
        <f t="shared" si="3"/>
        <v>42</v>
      </c>
      <c r="H76" s="624"/>
      <c r="I76" s="624"/>
      <c r="J76" s="624"/>
      <c r="K76" s="624"/>
      <c r="L76" s="625"/>
      <c r="M76" s="590"/>
      <c r="N76" s="590"/>
      <c r="O76" s="590"/>
      <c r="P76" s="590"/>
      <c r="Q76" s="590"/>
      <c r="R76" s="590"/>
      <c r="S76" s="590"/>
      <c r="T76" s="373"/>
    </row>
    <row r="77" spans="1:20" s="6" customFormat="1" ht="15" customHeight="1" thickBot="1">
      <c r="A77" s="556" t="s">
        <v>40</v>
      </c>
      <c r="B77" s="557"/>
      <c r="C77" s="30">
        <f t="shared" si="2"/>
        <v>2</v>
      </c>
      <c r="D77" s="31">
        <f t="shared" si="2"/>
        <v>1</v>
      </c>
      <c r="E77" s="31">
        <f t="shared" si="2"/>
        <v>1</v>
      </c>
      <c r="F77" s="31">
        <f t="shared" si="2"/>
        <v>0</v>
      </c>
      <c r="G77" s="553">
        <f t="shared" si="3"/>
        <v>4</v>
      </c>
      <c r="H77" s="620"/>
      <c r="I77" s="620"/>
      <c r="J77" s="620"/>
      <c r="K77" s="620"/>
      <c r="L77" s="621"/>
      <c r="M77" s="590"/>
      <c r="N77" s="590"/>
      <c r="O77" s="590"/>
      <c r="P77" s="590"/>
      <c r="Q77" s="590"/>
      <c r="R77" s="590"/>
      <c r="S77" s="590"/>
      <c r="T77" s="373"/>
    </row>
    <row r="78" spans="1:19" s="6" customFormat="1" ht="15" customHeight="1" thickTop="1">
      <c r="A78" s="155"/>
      <c r="B78" s="156" t="s">
        <v>214</v>
      </c>
      <c r="C78" s="157">
        <f>C67</f>
        <v>5</v>
      </c>
      <c r="D78" s="158">
        <f>D67</f>
        <v>17</v>
      </c>
      <c r="E78" s="158">
        <f>E67</f>
        <v>16</v>
      </c>
      <c r="F78" s="159">
        <f>F67</f>
        <v>4</v>
      </c>
      <c r="G78" s="580">
        <f t="shared" si="3"/>
        <v>42</v>
      </c>
      <c r="H78" s="581"/>
      <c r="I78" s="581"/>
      <c r="J78" s="581"/>
      <c r="K78" s="581"/>
      <c r="L78" s="582"/>
      <c r="M78" s="375"/>
      <c r="N78" s="152"/>
      <c r="O78" s="152"/>
      <c r="P78" s="152"/>
      <c r="Q78" s="152"/>
      <c r="R78" s="152"/>
      <c r="S78" s="301"/>
    </row>
    <row r="79" spans="1:19" s="6" customFormat="1" ht="15" customHeight="1">
      <c r="A79" s="153"/>
      <c r="B79" s="154" t="s">
        <v>215</v>
      </c>
      <c r="C79" s="108">
        <f>SUMIF(C69:C70,"=x",$K69:$K70)</f>
        <v>4</v>
      </c>
      <c r="D79" s="102">
        <f>SUMIF(D69:D70,"=x",$K69:$K70)</f>
        <v>0</v>
      </c>
      <c r="E79" s="171">
        <f>SUMIF(E69:E70,"=x",$K69:$K70)</f>
        <v>2</v>
      </c>
      <c r="F79" s="123">
        <f>SUMIF(F69:F70,"=x",$K69:$K70)</f>
        <v>0</v>
      </c>
      <c r="G79" s="593">
        <f t="shared" si="3"/>
        <v>6</v>
      </c>
      <c r="H79" s="594"/>
      <c r="I79" s="594"/>
      <c r="J79" s="594"/>
      <c r="K79" s="594"/>
      <c r="L79" s="595"/>
      <c r="M79" s="376"/>
      <c r="N79" s="151"/>
      <c r="O79" s="151"/>
      <c r="P79" s="151"/>
      <c r="Q79" s="151"/>
      <c r="R79" s="151"/>
      <c r="S79" s="302"/>
    </row>
    <row r="80" spans="1:19" s="6" customFormat="1" ht="15" customHeight="1" thickBot="1">
      <c r="A80" s="160"/>
      <c r="B80" s="161" t="s">
        <v>216</v>
      </c>
      <c r="C80" s="162">
        <f>SUMIF(C72:C73,"=x",$K72:$K73)</f>
        <v>0</v>
      </c>
      <c r="D80" s="163">
        <f>SUMIF(D72:D73,"=x",$K72:$K73)</f>
        <v>0</v>
      </c>
      <c r="E80" s="163">
        <f>SUMIF(E72:E73,"=x",$K72:$K73)</f>
        <v>5</v>
      </c>
      <c r="F80" s="164">
        <f>SUMIF(F72:F73,"=x",$K72:$K73)</f>
        <v>25</v>
      </c>
      <c r="G80" s="574">
        <f t="shared" si="3"/>
        <v>30</v>
      </c>
      <c r="H80" s="575"/>
      <c r="I80" s="575"/>
      <c r="J80" s="575"/>
      <c r="K80" s="575"/>
      <c r="L80" s="576"/>
      <c r="M80" s="376"/>
      <c r="N80" s="151"/>
      <c r="O80" s="151"/>
      <c r="P80" s="151"/>
      <c r="Q80" s="151"/>
      <c r="R80" s="151"/>
      <c r="S80" s="302"/>
    </row>
    <row r="81" spans="1:19" s="6" customFormat="1" ht="24.75" customHeight="1" thickBot="1" thickTop="1">
      <c r="A81" s="184"/>
      <c r="B81" s="185" t="s">
        <v>217</v>
      </c>
      <c r="C81" s="186">
        <f>SUM(C78:C80,C76)</f>
        <v>29</v>
      </c>
      <c r="D81" s="187">
        <f>SUM(D78:D80,D76)</f>
        <v>33</v>
      </c>
      <c r="E81" s="196">
        <f>SUM(E78:E80,E76)</f>
        <v>29</v>
      </c>
      <c r="F81" s="188">
        <f>SUM(F78:F80,F76)</f>
        <v>29</v>
      </c>
      <c r="G81" s="577">
        <f t="shared" si="3"/>
        <v>120</v>
      </c>
      <c r="H81" s="578"/>
      <c r="I81" s="578"/>
      <c r="J81" s="578"/>
      <c r="K81" s="578"/>
      <c r="L81" s="579"/>
      <c r="M81" s="376"/>
      <c r="N81" s="151"/>
      <c r="O81" s="151"/>
      <c r="P81" s="151"/>
      <c r="Q81" s="151"/>
      <c r="R81" s="151"/>
      <c r="S81" s="302"/>
    </row>
    <row r="82" spans="2:19" s="6" customFormat="1" ht="15" customHeight="1" thickTop="1">
      <c r="B82" s="389"/>
      <c r="C82" s="4"/>
      <c r="D82" s="4"/>
      <c r="E82" s="4"/>
      <c r="F82" s="4"/>
      <c r="G82" s="4"/>
      <c r="H82" s="4"/>
      <c r="I82" s="4"/>
      <c r="J82" s="4"/>
      <c r="K82" s="4"/>
      <c r="L82" s="61"/>
      <c r="M82" s="4"/>
      <c r="N82" s="4"/>
      <c r="O82" s="4"/>
      <c r="P82" s="4"/>
      <c r="Q82" s="4"/>
      <c r="R82" s="4"/>
      <c r="S82" s="278"/>
    </row>
    <row r="83" spans="1:19" s="6" customFormat="1" ht="15" customHeight="1">
      <c r="A83" s="363" t="str">
        <f>mesterszak!A41</f>
        <v>összes kollokvium</v>
      </c>
      <c r="B83" s="1"/>
      <c r="C83" s="4"/>
      <c r="D83" s="4"/>
      <c r="E83" s="4"/>
      <c r="F83" s="4"/>
      <c r="G83" s="4"/>
      <c r="H83" s="4"/>
      <c r="I83" s="4"/>
      <c r="J83" s="203"/>
      <c r="K83" s="64"/>
      <c r="L83" s="91"/>
      <c r="M83" s="3"/>
      <c r="N83" s="21"/>
      <c r="O83" s="3"/>
      <c r="P83" s="3"/>
      <c r="Q83" s="3"/>
      <c r="R83" s="3"/>
      <c r="S83" s="303"/>
    </row>
    <row r="84" spans="1:19" s="6" customFormat="1" ht="15" customHeight="1">
      <c r="A84" s="364" t="str">
        <f>mesterszak!A44</f>
        <v>AK = "A" típusú kollokvium</v>
      </c>
      <c r="B84" s="1"/>
      <c r="C84" s="4"/>
      <c r="D84" s="4"/>
      <c r="E84" s="4"/>
      <c r="F84" s="4"/>
      <c r="G84" s="4"/>
      <c r="H84" s="4"/>
      <c r="I84" s="142"/>
      <c r="J84" s="402"/>
      <c r="K84" s="367"/>
      <c r="L84" s="434"/>
      <c r="M84" s="3"/>
      <c r="N84" s="3"/>
      <c r="O84" s="3"/>
      <c r="P84" s="3"/>
      <c r="Q84" s="3"/>
      <c r="R84" s="3"/>
      <c r="S84" s="303"/>
    </row>
    <row r="85" spans="1:19" s="6" customFormat="1" ht="15" customHeight="1">
      <c r="A85" s="364" t="str">
        <f>mesterszak!A45</f>
        <v>BK = "B" típusú kollokvium</v>
      </c>
      <c r="B85" s="1"/>
      <c r="C85" s="4"/>
      <c r="D85" s="4"/>
      <c r="E85" s="4"/>
      <c r="F85" s="4"/>
      <c r="G85" s="4"/>
      <c r="H85" s="4"/>
      <c r="I85" s="113"/>
      <c r="J85" s="402"/>
      <c r="K85" s="367"/>
      <c r="L85" s="434"/>
      <c r="M85" s="3"/>
      <c r="N85" s="3"/>
      <c r="O85" s="3"/>
      <c r="P85" s="3"/>
      <c r="Q85" s="3"/>
      <c r="R85" s="3"/>
      <c r="S85" s="303"/>
    </row>
    <row r="86" spans="1:19" s="6" customFormat="1" ht="15" customHeight="1">
      <c r="A86" s="364" t="str">
        <f>mesterszak!A46</f>
        <v>CK = "C" típusú kollokvium</v>
      </c>
      <c r="B86" s="1"/>
      <c r="C86" s="4"/>
      <c r="D86" s="4"/>
      <c r="E86" s="4"/>
      <c r="F86" s="4"/>
      <c r="G86" s="4"/>
      <c r="H86" s="4"/>
      <c r="I86" s="113"/>
      <c r="J86" s="402"/>
      <c r="K86" s="367"/>
      <c r="L86" s="434"/>
      <c r="M86" s="3"/>
      <c r="N86" s="3"/>
      <c r="O86" s="3"/>
      <c r="P86" s="3"/>
      <c r="Q86" s="3"/>
      <c r="R86" s="3"/>
      <c r="S86" s="303"/>
    </row>
    <row r="87" spans="1:19" s="6" customFormat="1" ht="15" customHeight="1">
      <c r="A87" s="364" t="str">
        <f>mesterszak!A47</f>
        <v>DK = "D" típusú kollokvium</v>
      </c>
      <c r="B87" s="1"/>
      <c r="C87" s="4"/>
      <c r="D87" s="4"/>
      <c r="E87" s="4"/>
      <c r="F87" s="4"/>
      <c r="G87" s="4"/>
      <c r="H87" s="4"/>
      <c r="I87" s="113"/>
      <c r="J87" s="402"/>
      <c r="K87" s="367"/>
      <c r="L87" s="434"/>
      <c r="M87" s="3"/>
      <c r="N87" s="3"/>
      <c r="O87" s="3"/>
      <c r="P87" s="3"/>
      <c r="Q87" s="3"/>
      <c r="R87" s="3"/>
      <c r="S87" s="303"/>
    </row>
    <row r="88" spans="1:19" s="6" customFormat="1" ht="15" customHeight="1">
      <c r="A88" s="364" t="str">
        <f>mesterszak!A48</f>
        <v>Gyj = gyakorlati jegy (5 fokozatú)</v>
      </c>
      <c r="B88" s="1"/>
      <c r="C88" s="4"/>
      <c r="D88" s="4"/>
      <c r="E88" s="4"/>
      <c r="F88" s="4"/>
      <c r="G88" s="4"/>
      <c r="H88" s="4"/>
      <c r="I88" s="403"/>
      <c r="J88" s="100"/>
      <c r="K88" s="100"/>
      <c r="L88" s="100"/>
      <c r="M88" s="3"/>
      <c r="N88" s="3"/>
      <c r="O88" s="3"/>
      <c r="P88" s="3"/>
      <c r="Q88" s="3"/>
      <c r="R88" s="3"/>
      <c r="S88" s="303"/>
    </row>
    <row r="89" spans="1:19" s="6" customFormat="1" ht="15" customHeight="1">
      <c r="A89" s="364" t="str">
        <f>mesterszak!A49</f>
        <v>Hf = háromfokozatú értékelés</v>
      </c>
      <c r="B89" s="1"/>
      <c r="C89" s="4"/>
      <c r="D89" s="4"/>
      <c r="E89" s="4"/>
      <c r="F89" s="4"/>
      <c r="G89" s="4"/>
      <c r="H89" s="4"/>
      <c r="I89" s="403"/>
      <c r="J89" s="402"/>
      <c r="K89" s="367"/>
      <c r="L89" s="113"/>
      <c r="M89" s="3"/>
      <c r="N89" s="3"/>
      <c r="O89" s="3"/>
      <c r="P89" s="3"/>
      <c r="Q89" s="3"/>
      <c r="R89" s="3"/>
      <c r="S89" s="303"/>
    </row>
    <row r="90" spans="1:19" s="6" customFormat="1" ht="15" customHeight="1">
      <c r="A90" s="364" t="str">
        <f>mesterszak!A50</f>
        <v>Kf = kétfokozatú értékelés</v>
      </c>
      <c r="B90" s="1"/>
      <c r="C90" s="4"/>
      <c r="D90" s="4"/>
      <c r="E90" s="4"/>
      <c r="F90" s="4"/>
      <c r="G90" s="4"/>
      <c r="H90" s="4"/>
      <c r="I90" s="4"/>
      <c r="M90" s="3"/>
      <c r="N90" s="3"/>
      <c r="O90" s="3"/>
      <c r="P90" s="3"/>
      <c r="Q90" s="3"/>
      <c r="R90" s="3"/>
      <c r="S90" s="303"/>
    </row>
    <row r="91" spans="1:19" s="6" customFormat="1" ht="15">
      <c r="A91" s="362"/>
      <c r="B91" s="1"/>
      <c r="C91" s="4"/>
      <c r="D91" s="4"/>
      <c r="E91" s="4"/>
      <c r="F91" s="4"/>
      <c r="G91" s="4"/>
      <c r="H91" s="4"/>
      <c r="I91" s="4"/>
      <c r="J91" s="4"/>
      <c r="K91" s="4"/>
      <c r="L91" s="61"/>
      <c r="M91" s="3"/>
      <c r="N91" s="3"/>
      <c r="O91" s="3"/>
      <c r="P91" s="3"/>
      <c r="Q91" s="3"/>
      <c r="R91" s="3"/>
      <c r="S91" s="303"/>
    </row>
    <row r="92" spans="1:19" s="6" customFormat="1" ht="15">
      <c r="A92" s="363" t="str">
        <f>mesterszak!A52</f>
        <v>Előfeltételek</v>
      </c>
      <c r="B92" s="1"/>
      <c r="C92" s="4"/>
      <c r="D92" s="4"/>
      <c r="E92" s="4"/>
      <c r="F92" s="4"/>
      <c r="G92" s="4"/>
      <c r="H92" s="4"/>
      <c r="I92" s="4"/>
      <c r="J92" s="4"/>
      <c r="K92" s="4"/>
      <c r="M92" s="3"/>
      <c r="N92" s="3"/>
      <c r="O92" s="3"/>
      <c r="P92" s="3"/>
      <c r="Q92" s="3"/>
      <c r="R92" s="3"/>
      <c r="S92" s="303"/>
    </row>
    <row r="93" spans="1:19" s="6" customFormat="1" ht="15">
      <c r="A93" s="365" t="str">
        <f>mesterszak!A53</f>
        <v>erős</v>
      </c>
      <c r="B93" s="1"/>
      <c r="C93" s="4"/>
      <c r="D93" s="4"/>
      <c r="E93" s="4"/>
      <c r="F93" s="4"/>
      <c r="G93" s="4"/>
      <c r="H93" s="4"/>
      <c r="I93" s="4"/>
      <c r="J93" s="4"/>
      <c r="K93" s="4"/>
      <c r="L93" s="61"/>
      <c r="M93" s="3"/>
      <c r="N93" s="3"/>
      <c r="O93" s="3"/>
      <c r="P93" s="3"/>
      <c r="Q93" s="3"/>
      <c r="R93" s="3"/>
      <c r="S93" s="303"/>
    </row>
    <row r="94" spans="1:19" s="6" customFormat="1" ht="15">
      <c r="A94" s="366" t="str">
        <f>mesterszak!A54</f>
        <v>gyenge</v>
      </c>
      <c r="B94" s="1"/>
      <c r="C94" s="4"/>
      <c r="D94" s="4"/>
      <c r="E94" s="4"/>
      <c r="F94" s="4"/>
      <c r="G94" s="4"/>
      <c r="H94" s="4"/>
      <c r="I94" s="4"/>
      <c r="J94" s="4"/>
      <c r="K94" s="4"/>
      <c r="L94" s="61"/>
      <c r="M94" s="3"/>
      <c r="N94" s="3"/>
      <c r="O94" s="3"/>
      <c r="P94" s="3"/>
      <c r="Q94" s="3"/>
      <c r="R94" s="3"/>
      <c r="S94" s="303"/>
    </row>
    <row r="95" spans="1:19" s="6" customFormat="1" ht="15">
      <c r="A95" s="364" t="str">
        <f>mesterszak!A55</f>
        <v>(t) = társfelvétel</v>
      </c>
      <c r="B95" s="1"/>
      <c r="C95" s="4"/>
      <c r="D95" s="4"/>
      <c r="E95" s="4"/>
      <c r="F95" s="4"/>
      <c r="G95" s="4"/>
      <c r="H95" s="4"/>
      <c r="I95" s="4"/>
      <c r="J95" s="4"/>
      <c r="K95" s="4"/>
      <c r="L95" s="61"/>
      <c r="M95" s="3"/>
      <c r="N95" s="3"/>
      <c r="O95" s="3"/>
      <c r="P95" s="3"/>
      <c r="Q95" s="3"/>
      <c r="R95" s="3"/>
      <c r="S95" s="303"/>
    </row>
    <row r="96" spans="2:19" s="6" customFormat="1" ht="15">
      <c r="B96" s="1"/>
      <c r="C96" s="4"/>
      <c r="D96" s="4"/>
      <c r="E96" s="4"/>
      <c r="F96" s="4"/>
      <c r="G96" s="4"/>
      <c r="H96" s="4"/>
      <c r="I96" s="4"/>
      <c r="J96" s="4"/>
      <c r="K96" s="4"/>
      <c r="L96" s="61"/>
      <c r="M96" s="3"/>
      <c r="N96" s="3"/>
      <c r="O96" s="3"/>
      <c r="P96" s="3"/>
      <c r="Q96" s="3"/>
      <c r="R96" s="3"/>
      <c r="S96" s="303"/>
    </row>
    <row r="97" spans="1:19" s="6" customFormat="1" ht="1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61"/>
      <c r="M97" s="3"/>
      <c r="N97" s="3"/>
      <c r="O97" s="3"/>
      <c r="P97" s="3"/>
      <c r="Q97" s="3"/>
      <c r="R97" s="3"/>
      <c r="S97" s="303"/>
    </row>
    <row r="98" spans="1:19" s="6" customFormat="1" ht="1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61"/>
      <c r="M98" s="3"/>
      <c r="N98" s="3"/>
      <c r="O98" s="3"/>
      <c r="P98" s="3"/>
      <c r="Q98" s="3"/>
      <c r="R98" s="3"/>
      <c r="S98" s="303"/>
    </row>
    <row r="99" spans="1:19" s="6" customFormat="1" ht="1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61"/>
      <c r="M99" s="3"/>
      <c r="N99" s="3"/>
      <c r="O99" s="3"/>
      <c r="P99" s="3"/>
      <c r="Q99" s="3"/>
      <c r="R99" s="3"/>
      <c r="S99" s="303"/>
    </row>
    <row r="100" spans="1:19" s="6" customFormat="1" ht="1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61"/>
      <c r="M100" s="3"/>
      <c r="N100" s="3"/>
      <c r="O100" s="3"/>
      <c r="P100" s="3"/>
      <c r="Q100" s="3"/>
      <c r="R100" s="3"/>
      <c r="S100" s="303"/>
    </row>
    <row r="101" spans="1:19" s="6" customFormat="1" ht="1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61"/>
      <c r="M101" s="3"/>
      <c r="N101" s="3"/>
      <c r="O101" s="3"/>
      <c r="P101" s="3"/>
      <c r="Q101" s="3"/>
      <c r="R101" s="3"/>
      <c r="S101" s="303"/>
    </row>
    <row r="102" spans="1:19" s="6" customFormat="1" ht="1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61"/>
      <c r="M102" s="3"/>
      <c r="N102" s="3"/>
      <c r="O102" s="3"/>
      <c r="P102" s="3"/>
      <c r="Q102" s="3"/>
      <c r="R102" s="3"/>
      <c r="S102" s="303"/>
    </row>
    <row r="103" spans="1:19" s="6" customFormat="1" ht="1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61"/>
      <c r="M103" s="3"/>
      <c r="N103" s="3"/>
      <c r="O103" s="3"/>
      <c r="P103" s="3"/>
      <c r="Q103" s="3"/>
      <c r="R103" s="3"/>
      <c r="S103" s="303"/>
    </row>
    <row r="104" spans="1:19" s="6" customFormat="1" ht="1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61"/>
      <c r="M104" s="3"/>
      <c r="N104" s="3"/>
      <c r="O104" s="3"/>
      <c r="P104" s="3"/>
      <c r="Q104" s="3"/>
      <c r="R104" s="3"/>
      <c r="S104" s="303"/>
    </row>
    <row r="105" spans="1:19" s="6" customFormat="1" ht="1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61"/>
      <c r="M105" s="3"/>
      <c r="N105" s="3"/>
      <c r="O105" s="3"/>
      <c r="P105" s="3"/>
      <c r="Q105" s="3"/>
      <c r="R105" s="3"/>
      <c r="S105" s="303"/>
    </row>
    <row r="106" spans="1:19" s="6" customFormat="1" ht="1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61"/>
      <c r="M106" s="3"/>
      <c r="N106" s="3"/>
      <c r="O106" s="3"/>
      <c r="P106" s="3"/>
      <c r="Q106" s="3"/>
      <c r="R106" s="3"/>
      <c r="S106" s="303"/>
    </row>
    <row r="107" spans="1:19" s="6" customFormat="1" ht="1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61"/>
      <c r="M107" s="3"/>
      <c r="N107" s="3"/>
      <c r="O107" s="3"/>
      <c r="P107" s="3"/>
      <c r="Q107" s="3"/>
      <c r="R107" s="3"/>
      <c r="S107" s="303"/>
    </row>
    <row r="108" spans="1:19" s="6" customFormat="1" ht="1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61"/>
      <c r="M108" s="3"/>
      <c r="N108" s="3"/>
      <c r="O108" s="3"/>
      <c r="P108" s="3"/>
      <c r="Q108" s="3"/>
      <c r="R108" s="3"/>
      <c r="S108" s="303"/>
    </row>
    <row r="109" spans="1:19" s="6" customFormat="1" ht="1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61"/>
      <c r="M109" s="3"/>
      <c r="N109" s="3"/>
      <c r="O109" s="3"/>
      <c r="P109" s="3"/>
      <c r="Q109" s="3"/>
      <c r="R109" s="3"/>
      <c r="S109" s="303"/>
    </row>
    <row r="110" spans="1:19" s="6" customFormat="1" ht="1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61"/>
      <c r="M110" s="3"/>
      <c r="N110" s="3"/>
      <c r="O110" s="3"/>
      <c r="P110" s="3"/>
      <c r="Q110" s="3"/>
      <c r="R110" s="3"/>
      <c r="S110" s="303"/>
    </row>
    <row r="111" spans="1:19" s="6" customFormat="1" ht="1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61"/>
      <c r="M111" s="3"/>
      <c r="N111" s="3"/>
      <c r="O111" s="3"/>
      <c r="P111" s="3"/>
      <c r="Q111" s="3"/>
      <c r="R111" s="3"/>
      <c r="S111" s="303"/>
    </row>
    <row r="112" spans="1:19" s="6" customFormat="1" ht="1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61"/>
      <c r="M112" s="3"/>
      <c r="N112" s="3"/>
      <c r="O112" s="3"/>
      <c r="P112" s="3"/>
      <c r="Q112" s="3"/>
      <c r="R112" s="3"/>
      <c r="S112" s="303"/>
    </row>
    <row r="113" spans="1:19" s="6" customFormat="1" ht="1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61"/>
      <c r="M113" s="3"/>
      <c r="N113" s="3"/>
      <c r="O113" s="3"/>
      <c r="P113" s="3"/>
      <c r="Q113" s="3"/>
      <c r="R113" s="3"/>
      <c r="S113" s="303"/>
    </row>
    <row r="114" spans="1:19" s="6" customFormat="1" ht="1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61"/>
      <c r="M114" s="3"/>
      <c r="N114" s="3"/>
      <c r="O114" s="3"/>
      <c r="P114" s="3"/>
      <c r="Q114" s="3"/>
      <c r="R114" s="3"/>
      <c r="S114" s="303"/>
    </row>
    <row r="115" spans="1:19" s="6" customFormat="1" ht="1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61"/>
      <c r="M115" s="3"/>
      <c r="N115" s="3"/>
      <c r="O115" s="3"/>
      <c r="P115" s="3"/>
      <c r="Q115" s="3"/>
      <c r="R115" s="3"/>
      <c r="S115" s="303"/>
    </row>
    <row r="116" spans="1:19" s="6" customFormat="1" ht="1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61"/>
      <c r="M116" s="3"/>
      <c r="N116" s="3"/>
      <c r="O116" s="3"/>
      <c r="P116" s="3"/>
      <c r="Q116" s="3"/>
      <c r="R116" s="3"/>
      <c r="S116" s="303"/>
    </row>
    <row r="117" spans="1:19" s="6" customFormat="1" ht="1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61"/>
      <c r="M117" s="3"/>
      <c r="N117" s="3"/>
      <c r="O117" s="3"/>
      <c r="P117" s="3"/>
      <c r="Q117" s="3"/>
      <c r="R117" s="3"/>
      <c r="S117" s="303"/>
    </row>
    <row r="118" spans="1:19" s="6" customFormat="1" ht="1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61"/>
      <c r="M118" s="3"/>
      <c r="N118" s="3"/>
      <c r="O118" s="3"/>
      <c r="P118" s="3"/>
      <c r="Q118" s="3"/>
      <c r="R118" s="3"/>
      <c r="S118" s="303"/>
    </row>
    <row r="119" spans="1:19" s="6" customFormat="1" ht="1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61"/>
      <c r="M119" s="3"/>
      <c r="N119" s="3"/>
      <c r="O119" s="3"/>
      <c r="P119" s="3"/>
      <c r="Q119" s="3"/>
      <c r="R119" s="3"/>
      <c r="S119" s="303"/>
    </row>
    <row r="120" spans="1:19" s="6" customFormat="1" ht="1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61"/>
      <c r="M120" s="3"/>
      <c r="N120" s="3"/>
      <c r="O120" s="3"/>
      <c r="P120" s="3"/>
      <c r="Q120" s="3"/>
      <c r="R120" s="3"/>
      <c r="S120" s="303"/>
    </row>
    <row r="121" spans="1:19" s="6" customFormat="1" ht="1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61"/>
      <c r="M121" s="3"/>
      <c r="N121" s="3"/>
      <c r="O121" s="3"/>
      <c r="P121" s="3"/>
      <c r="Q121" s="3"/>
      <c r="R121" s="3"/>
      <c r="S121" s="303"/>
    </row>
    <row r="122" spans="1:19" s="6" customFormat="1" ht="1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61"/>
      <c r="M122" s="3"/>
      <c r="N122" s="3"/>
      <c r="O122" s="3"/>
      <c r="P122" s="3"/>
      <c r="Q122" s="3"/>
      <c r="R122" s="3"/>
      <c r="S122" s="303"/>
    </row>
    <row r="123" spans="1:19" s="6" customFormat="1" ht="1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61"/>
      <c r="M123" s="3"/>
      <c r="N123" s="3"/>
      <c r="O123" s="3"/>
      <c r="P123" s="3"/>
      <c r="Q123" s="3"/>
      <c r="R123" s="3"/>
      <c r="S123" s="303"/>
    </row>
    <row r="124" spans="1:19" s="6" customFormat="1" ht="1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61"/>
      <c r="M124" s="3"/>
      <c r="N124" s="3"/>
      <c r="O124" s="3"/>
      <c r="P124" s="3"/>
      <c r="Q124" s="3"/>
      <c r="R124" s="3"/>
      <c r="S124" s="303"/>
    </row>
    <row r="125" spans="1:19" s="6" customFormat="1" ht="1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61"/>
      <c r="M125" s="3"/>
      <c r="N125" s="3"/>
      <c r="O125" s="3"/>
      <c r="P125" s="3"/>
      <c r="Q125" s="3"/>
      <c r="R125" s="3"/>
      <c r="S125" s="303"/>
    </row>
    <row r="126" spans="1:19" s="6" customFormat="1" ht="1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61"/>
      <c r="M126" s="3"/>
      <c r="N126" s="3"/>
      <c r="O126" s="3"/>
      <c r="P126" s="3"/>
      <c r="Q126" s="3"/>
      <c r="R126" s="3"/>
      <c r="S126" s="303"/>
    </row>
    <row r="127" spans="1:19" s="6" customFormat="1" ht="1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61"/>
      <c r="M127" s="3"/>
      <c r="N127" s="3"/>
      <c r="O127" s="3"/>
      <c r="P127" s="3"/>
      <c r="Q127" s="3"/>
      <c r="R127" s="3"/>
      <c r="S127" s="303"/>
    </row>
    <row r="128" spans="1:19" s="6" customFormat="1" ht="1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61"/>
      <c r="M128" s="3"/>
      <c r="N128" s="3"/>
      <c r="O128" s="3"/>
      <c r="P128" s="3"/>
      <c r="Q128" s="3"/>
      <c r="R128" s="3"/>
      <c r="S128" s="303"/>
    </row>
    <row r="129" spans="1:19" s="6" customFormat="1" ht="1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61"/>
      <c r="M129" s="3"/>
      <c r="N129" s="3"/>
      <c r="O129" s="3"/>
      <c r="P129" s="3"/>
      <c r="Q129" s="3"/>
      <c r="R129" s="3"/>
      <c r="S129" s="303"/>
    </row>
    <row r="130" spans="1:19" s="6" customFormat="1" ht="1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61"/>
      <c r="M130" s="3"/>
      <c r="N130" s="3"/>
      <c r="O130" s="3"/>
      <c r="P130" s="3"/>
      <c r="Q130" s="3"/>
      <c r="R130" s="3"/>
      <c r="S130" s="303"/>
    </row>
    <row r="131" spans="1:19" s="6" customFormat="1" ht="1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61"/>
      <c r="M131" s="3"/>
      <c r="N131" s="3"/>
      <c r="O131" s="3"/>
      <c r="P131" s="3"/>
      <c r="Q131" s="3"/>
      <c r="R131" s="3"/>
      <c r="S131" s="303"/>
    </row>
    <row r="132" spans="1:19" s="6" customFormat="1" ht="1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61"/>
      <c r="M132" s="3"/>
      <c r="N132" s="3"/>
      <c r="O132" s="3"/>
      <c r="P132" s="3"/>
      <c r="Q132" s="3"/>
      <c r="R132" s="3"/>
      <c r="S132" s="303"/>
    </row>
    <row r="133" spans="1:19" s="6" customFormat="1" ht="1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61"/>
      <c r="M133" s="3"/>
      <c r="N133" s="3"/>
      <c r="O133" s="3"/>
      <c r="P133" s="3"/>
      <c r="Q133" s="3"/>
      <c r="R133" s="3"/>
      <c r="S133" s="303"/>
    </row>
    <row r="134" spans="1:19" s="7" customFormat="1" ht="1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61"/>
      <c r="M134" s="3"/>
      <c r="N134" s="3"/>
      <c r="O134" s="3"/>
      <c r="P134" s="3"/>
      <c r="Q134" s="3"/>
      <c r="R134" s="3"/>
      <c r="S134" s="303"/>
    </row>
    <row r="135" spans="1:19" s="7" customFormat="1" ht="1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61"/>
      <c r="M135" s="3"/>
      <c r="N135" s="3"/>
      <c r="O135" s="3"/>
      <c r="P135" s="3"/>
      <c r="Q135" s="3"/>
      <c r="R135" s="3"/>
      <c r="S135" s="303"/>
    </row>
    <row r="136" spans="1:19" s="7" customFormat="1" ht="1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61"/>
      <c r="M136" s="3"/>
      <c r="N136" s="3"/>
      <c r="O136" s="3"/>
      <c r="P136" s="3"/>
      <c r="Q136" s="3"/>
      <c r="R136" s="3"/>
      <c r="S136" s="303"/>
    </row>
    <row r="137" spans="1:19" s="7" customFormat="1" ht="1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61"/>
      <c r="M137" s="3"/>
      <c r="N137" s="3"/>
      <c r="O137" s="3"/>
      <c r="P137" s="3"/>
      <c r="Q137" s="3"/>
      <c r="R137" s="3"/>
      <c r="S137" s="303"/>
    </row>
    <row r="138" spans="1:19" s="6" customFormat="1" ht="1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61"/>
      <c r="M138" s="3"/>
      <c r="N138" s="3"/>
      <c r="O138" s="3"/>
      <c r="P138" s="3"/>
      <c r="Q138" s="3"/>
      <c r="R138" s="3"/>
      <c r="S138" s="303"/>
    </row>
    <row r="139" spans="1:19" s="6" customFormat="1" ht="1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61"/>
      <c r="M139" s="3"/>
      <c r="N139" s="3"/>
      <c r="O139" s="3"/>
      <c r="P139" s="3"/>
      <c r="Q139" s="3"/>
      <c r="R139" s="3"/>
      <c r="S139" s="303"/>
    </row>
    <row r="140" spans="1:19" s="6" customFormat="1" ht="1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61"/>
      <c r="M140" s="3"/>
      <c r="N140" s="3"/>
      <c r="O140" s="3"/>
      <c r="P140" s="3"/>
      <c r="Q140" s="3"/>
      <c r="R140" s="3"/>
      <c r="S140" s="303"/>
    </row>
    <row r="141" spans="1:19" s="6" customFormat="1" ht="1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61"/>
      <c r="M141" s="3"/>
      <c r="N141" s="3"/>
      <c r="O141" s="3"/>
      <c r="P141" s="3"/>
      <c r="Q141" s="3"/>
      <c r="R141" s="3"/>
      <c r="S141" s="303"/>
    </row>
    <row r="142" spans="1:19" s="6" customFormat="1" ht="1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61"/>
      <c r="M142" s="3"/>
      <c r="N142" s="3"/>
      <c r="O142" s="3"/>
      <c r="P142" s="3"/>
      <c r="Q142" s="3"/>
      <c r="R142" s="3"/>
      <c r="S142" s="303"/>
    </row>
    <row r="143" spans="1:19" s="6" customFormat="1" ht="1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61"/>
      <c r="M143" s="3"/>
      <c r="N143" s="3"/>
      <c r="O143" s="3"/>
      <c r="P143" s="3"/>
      <c r="Q143" s="3"/>
      <c r="R143" s="3"/>
      <c r="S143" s="303"/>
    </row>
    <row r="144" spans="1:19" s="7" customFormat="1" ht="1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61"/>
      <c r="M144" s="3"/>
      <c r="N144" s="3"/>
      <c r="O144" s="3"/>
      <c r="P144" s="3"/>
      <c r="Q144" s="3"/>
      <c r="R144" s="3"/>
      <c r="S144" s="303"/>
    </row>
    <row r="145" spans="1:19" s="7" customFormat="1" ht="1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61"/>
      <c r="M145" s="3"/>
      <c r="N145" s="3"/>
      <c r="O145" s="3"/>
      <c r="P145" s="3"/>
      <c r="Q145" s="3"/>
      <c r="R145" s="3"/>
      <c r="S145" s="303"/>
    </row>
    <row r="146" spans="1:19" s="7" customFormat="1" ht="1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61"/>
      <c r="M146" s="3"/>
      <c r="N146" s="3"/>
      <c r="O146" s="3"/>
      <c r="P146" s="3"/>
      <c r="Q146" s="3"/>
      <c r="R146" s="3"/>
      <c r="S146" s="303"/>
    </row>
    <row r="147" spans="1:19" s="7" customFormat="1" ht="1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61"/>
      <c r="M147" s="3"/>
      <c r="N147" s="3"/>
      <c r="O147" s="3"/>
      <c r="P147" s="3"/>
      <c r="Q147" s="3"/>
      <c r="R147" s="3"/>
      <c r="S147" s="303"/>
    </row>
    <row r="148" spans="1:19" s="7" customFormat="1" ht="1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61"/>
      <c r="M148" s="3"/>
      <c r="N148" s="3"/>
      <c r="O148" s="3"/>
      <c r="P148" s="3"/>
      <c r="Q148" s="3"/>
      <c r="R148" s="3"/>
      <c r="S148" s="303"/>
    </row>
    <row r="149" spans="1:19" s="8" customFormat="1" ht="1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61"/>
      <c r="M149" s="3"/>
      <c r="N149" s="3"/>
      <c r="O149" s="3"/>
      <c r="P149" s="3"/>
      <c r="Q149" s="3"/>
      <c r="R149" s="3"/>
      <c r="S149" s="303"/>
    </row>
    <row r="150" spans="1:19" s="9" customFormat="1" ht="1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61"/>
      <c r="M150" s="3"/>
      <c r="N150" s="3"/>
      <c r="O150" s="3"/>
      <c r="P150" s="3"/>
      <c r="Q150" s="3"/>
      <c r="R150" s="3"/>
      <c r="S150" s="303"/>
    </row>
    <row r="151" spans="1:19" s="6" customFormat="1" ht="1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61"/>
      <c r="M151" s="3"/>
      <c r="N151" s="3"/>
      <c r="O151" s="3"/>
      <c r="P151" s="3"/>
      <c r="Q151" s="3"/>
      <c r="R151" s="3"/>
      <c r="S151" s="303"/>
    </row>
    <row r="152" spans="1:19" s="6" customFormat="1" ht="1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61"/>
      <c r="M152" s="3"/>
      <c r="N152" s="3"/>
      <c r="O152" s="3"/>
      <c r="P152" s="3"/>
      <c r="Q152" s="3"/>
      <c r="R152" s="3"/>
      <c r="S152" s="303"/>
    </row>
    <row r="153" spans="1:19" s="6" customFormat="1" ht="1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61"/>
      <c r="M153" s="3"/>
      <c r="N153" s="3"/>
      <c r="O153" s="3"/>
      <c r="P153" s="3"/>
      <c r="Q153" s="3"/>
      <c r="R153" s="3"/>
      <c r="S153" s="303"/>
    </row>
    <row r="154" spans="1:19" s="7" customFormat="1" ht="1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61"/>
      <c r="M154" s="3"/>
      <c r="N154" s="3"/>
      <c r="O154" s="3"/>
      <c r="P154" s="3"/>
      <c r="Q154" s="3"/>
      <c r="R154" s="3"/>
      <c r="S154" s="303"/>
    </row>
    <row r="155" spans="1:19" s="6" customFormat="1" ht="1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61"/>
      <c r="M155" s="3"/>
      <c r="N155" s="3"/>
      <c r="O155" s="3"/>
      <c r="P155" s="3"/>
      <c r="Q155" s="3"/>
      <c r="R155" s="3"/>
      <c r="S155" s="303"/>
    </row>
    <row r="156" spans="1:19" s="6" customFormat="1" ht="1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61"/>
      <c r="M156" s="3"/>
      <c r="N156" s="3"/>
      <c r="O156" s="3"/>
      <c r="P156" s="3"/>
      <c r="Q156" s="3"/>
      <c r="R156" s="3"/>
      <c r="S156" s="303"/>
    </row>
    <row r="157" spans="1:19" s="6" customFormat="1" ht="1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61"/>
      <c r="M157" s="3"/>
      <c r="N157" s="3"/>
      <c r="O157" s="3"/>
      <c r="P157" s="3"/>
      <c r="Q157" s="3"/>
      <c r="R157" s="3"/>
      <c r="S157" s="303"/>
    </row>
    <row r="158" spans="1:19" s="6" customFormat="1" ht="1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61"/>
      <c r="M158" s="3"/>
      <c r="N158" s="3"/>
      <c r="O158" s="3"/>
      <c r="P158" s="3"/>
      <c r="Q158" s="3"/>
      <c r="R158" s="3"/>
      <c r="S158" s="303"/>
    </row>
    <row r="159" spans="1:19" s="6" customFormat="1" ht="1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61"/>
      <c r="M159" s="3"/>
      <c r="N159" s="3"/>
      <c r="O159" s="3"/>
      <c r="P159" s="3"/>
      <c r="Q159" s="3"/>
      <c r="R159" s="3"/>
      <c r="S159" s="303"/>
    </row>
    <row r="160" spans="1:19" s="6" customFormat="1" ht="1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61"/>
      <c r="M160" s="3"/>
      <c r="N160" s="3"/>
      <c r="O160" s="3"/>
      <c r="P160" s="3"/>
      <c r="Q160" s="3"/>
      <c r="R160" s="3"/>
      <c r="S160" s="303"/>
    </row>
    <row r="161" spans="1:19" s="6" customFormat="1" ht="1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61"/>
      <c r="M161" s="3"/>
      <c r="N161" s="3"/>
      <c r="O161" s="3"/>
      <c r="P161" s="3"/>
      <c r="Q161" s="3"/>
      <c r="R161" s="3"/>
      <c r="S161" s="303"/>
    </row>
    <row r="162" spans="1:19" s="6" customFormat="1" ht="1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61"/>
      <c r="M162" s="3"/>
      <c r="N162" s="3"/>
      <c r="O162" s="3"/>
      <c r="P162" s="3"/>
      <c r="Q162" s="3"/>
      <c r="R162" s="3"/>
      <c r="S162" s="303"/>
    </row>
    <row r="163" spans="1:19" s="7" customFormat="1" ht="1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61"/>
      <c r="M163" s="3"/>
      <c r="N163" s="3"/>
      <c r="O163" s="3"/>
      <c r="P163" s="3"/>
      <c r="Q163" s="3"/>
      <c r="R163" s="3"/>
      <c r="S163" s="303"/>
    </row>
    <row r="164" spans="1:19" s="7" customFormat="1" ht="1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61"/>
      <c r="M164" s="3"/>
      <c r="N164" s="3"/>
      <c r="O164" s="3"/>
      <c r="P164" s="3"/>
      <c r="Q164" s="3"/>
      <c r="R164" s="3"/>
      <c r="S164" s="303"/>
    </row>
    <row r="165" spans="1:19" s="7" customFormat="1" ht="1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61"/>
      <c r="M165" s="3"/>
      <c r="N165" s="3"/>
      <c r="O165" s="3"/>
      <c r="P165" s="3"/>
      <c r="Q165" s="3"/>
      <c r="R165" s="3"/>
      <c r="S165" s="303"/>
    </row>
    <row r="166" spans="1:19" s="7" customFormat="1" ht="1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61"/>
      <c r="M166" s="3"/>
      <c r="N166" s="3"/>
      <c r="O166" s="3"/>
      <c r="P166" s="3"/>
      <c r="Q166" s="3"/>
      <c r="R166" s="3"/>
      <c r="S166" s="303"/>
    </row>
    <row r="167" spans="1:19" s="7" customFormat="1" ht="1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61"/>
      <c r="M167" s="3"/>
      <c r="N167" s="3"/>
      <c r="O167" s="3"/>
      <c r="P167" s="3"/>
      <c r="Q167" s="3"/>
      <c r="R167" s="3"/>
      <c r="S167" s="303"/>
    </row>
    <row r="168" spans="1:19" s="6" customFormat="1" ht="1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61"/>
      <c r="M168" s="3"/>
      <c r="N168" s="3"/>
      <c r="O168" s="3"/>
      <c r="P168" s="3"/>
      <c r="Q168" s="3"/>
      <c r="R168" s="3"/>
      <c r="S168" s="303"/>
    </row>
    <row r="169" spans="1:19" s="6" customFormat="1" ht="1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61"/>
      <c r="M169" s="3"/>
      <c r="N169" s="3"/>
      <c r="O169" s="3"/>
      <c r="P169" s="3"/>
      <c r="Q169" s="3"/>
      <c r="R169" s="3"/>
      <c r="S169" s="303"/>
    </row>
    <row r="170" spans="1:19" s="6" customFormat="1" ht="15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61"/>
      <c r="M170" s="3"/>
      <c r="N170" s="3"/>
      <c r="O170" s="3"/>
      <c r="P170" s="3"/>
      <c r="Q170" s="3"/>
      <c r="R170" s="3"/>
      <c r="S170" s="303"/>
    </row>
    <row r="171" spans="1:19" s="6" customFormat="1" ht="15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61"/>
      <c r="M171" s="3"/>
      <c r="N171" s="3"/>
      <c r="O171" s="3"/>
      <c r="P171" s="3"/>
      <c r="Q171" s="3"/>
      <c r="R171" s="3"/>
      <c r="S171" s="303"/>
    </row>
    <row r="172" spans="1:19" s="6" customFormat="1" ht="15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61"/>
      <c r="M172" s="3"/>
      <c r="N172" s="3"/>
      <c r="O172" s="3"/>
      <c r="P172" s="3"/>
      <c r="Q172" s="3"/>
      <c r="R172" s="3"/>
      <c r="S172" s="303"/>
    </row>
    <row r="173" spans="1:19" s="6" customFormat="1" ht="15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61"/>
      <c r="M173" s="3"/>
      <c r="N173" s="3"/>
      <c r="O173" s="3"/>
      <c r="P173" s="3"/>
      <c r="Q173" s="3"/>
      <c r="R173" s="3"/>
      <c r="S173" s="303"/>
    </row>
    <row r="174" spans="1:19" s="6" customFormat="1" ht="15">
      <c r="A174" s="3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61"/>
      <c r="M174" s="3"/>
      <c r="N174" s="3"/>
      <c r="O174" s="3"/>
      <c r="P174" s="3"/>
      <c r="Q174" s="3"/>
      <c r="R174" s="3"/>
      <c r="S174" s="303"/>
    </row>
    <row r="175" spans="1:19" s="6" customFormat="1" ht="15">
      <c r="A175" s="3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61"/>
      <c r="M175" s="3"/>
      <c r="N175" s="3"/>
      <c r="O175" s="3"/>
      <c r="P175" s="3"/>
      <c r="Q175" s="3"/>
      <c r="R175" s="3"/>
      <c r="S175" s="303"/>
    </row>
    <row r="176" spans="1:19" s="6" customFormat="1" ht="15">
      <c r="A176" s="3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61"/>
      <c r="M176" s="3"/>
      <c r="N176" s="3"/>
      <c r="O176" s="3"/>
      <c r="P176" s="3"/>
      <c r="Q176" s="3"/>
      <c r="R176" s="3"/>
      <c r="S176" s="303"/>
    </row>
    <row r="177" spans="1:19" s="7" customFormat="1" ht="15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61"/>
      <c r="M177" s="3"/>
      <c r="N177" s="3"/>
      <c r="O177" s="3"/>
      <c r="P177" s="3"/>
      <c r="Q177" s="3"/>
      <c r="R177" s="3"/>
      <c r="S177" s="303"/>
    </row>
    <row r="178" spans="1:19" s="7" customFormat="1" ht="15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61"/>
      <c r="M178" s="3"/>
      <c r="N178" s="3"/>
      <c r="O178" s="3"/>
      <c r="P178" s="3"/>
      <c r="Q178" s="3"/>
      <c r="R178" s="3"/>
      <c r="S178" s="303"/>
    </row>
    <row r="179" spans="1:19" s="7" customFormat="1" ht="15">
      <c r="A179" s="3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61"/>
      <c r="M179" s="3"/>
      <c r="N179" s="3"/>
      <c r="O179" s="3"/>
      <c r="P179" s="3"/>
      <c r="Q179" s="3"/>
      <c r="R179" s="3"/>
      <c r="S179" s="303"/>
    </row>
    <row r="180" spans="1:19" s="6" customFormat="1" ht="15">
      <c r="A180" s="3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61"/>
      <c r="M180" s="3"/>
      <c r="N180" s="3"/>
      <c r="O180" s="3"/>
      <c r="P180" s="3"/>
      <c r="Q180" s="3"/>
      <c r="R180" s="3"/>
      <c r="S180" s="303"/>
    </row>
    <row r="181" spans="1:19" s="6" customFormat="1" ht="15">
      <c r="A181" s="3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61"/>
      <c r="M181" s="3"/>
      <c r="N181" s="3"/>
      <c r="O181" s="3"/>
      <c r="P181" s="3"/>
      <c r="Q181" s="3"/>
      <c r="R181" s="3"/>
      <c r="S181" s="303"/>
    </row>
    <row r="182" spans="1:19" s="6" customFormat="1" ht="15">
      <c r="A182" s="3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61"/>
      <c r="M182" s="3"/>
      <c r="N182" s="3"/>
      <c r="O182" s="3"/>
      <c r="P182" s="3"/>
      <c r="Q182" s="3"/>
      <c r="R182" s="3"/>
      <c r="S182" s="303"/>
    </row>
    <row r="183" spans="1:19" s="6" customFormat="1" ht="15">
      <c r="A183" s="3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61"/>
      <c r="M183" s="3"/>
      <c r="N183" s="3"/>
      <c r="O183" s="3"/>
      <c r="P183" s="3"/>
      <c r="Q183" s="3"/>
      <c r="R183" s="3"/>
      <c r="S183" s="303"/>
    </row>
    <row r="184" spans="1:19" s="6" customFormat="1" ht="15">
      <c r="A184" s="3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61"/>
      <c r="M184" s="3"/>
      <c r="N184" s="3"/>
      <c r="O184" s="3"/>
      <c r="P184" s="3"/>
      <c r="Q184" s="3"/>
      <c r="R184" s="3"/>
      <c r="S184" s="303"/>
    </row>
    <row r="185" spans="1:19" s="6" customFormat="1" ht="15">
      <c r="A185" s="3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61"/>
      <c r="M185" s="3"/>
      <c r="N185" s="3"/>
      <c r="O185" s="3"/>
      <c r="P185" s="3"/>
      <c r="Q185" s="3"/>
      <c r="R185" s="3"/>
      <c r="S185" s="303"/>
    </row>
    <row r="186" spans="1:19" s="6" customFormat="1" ht="15">
      <c r="A186" s="3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61"/>
      <c r="M186" s="3"/>
      <c r="N186" s="3"/>
      <c r="O186" s="3"/>
      <c r="P186" s="3"/>
      <c r="Q186" s="3"/>
      <c r="R186" s="3"/>
      <c r="S186" s="303"/>
    </row>
    <row r="187" spans="1:19" s="7" customFormat="1" ht="15">
      <c r="A187" s="3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61"/>
      <c r="M187" s="3"/>
      <c r="N187" s="3"/>
      <c r="O187" s="3"/>
      <c r="P187" s="3"/>
      <c r="Q187" s="3"/>
      <c r="R187" s="3"/>
      <c r="S187" s="303"/>
    </row>
    <row r="188" spans="1:19" s="6" customFormat="1" ht="15">
      <c r="A188" s="3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61"/>
      <c r="M188" s="3"/>
      <c r="N188" s="3"/>
      <c r="O188" s="3"/>
      <c r="P188" s="3"/>
      <c r="Q188" s="3"/>
      <c r="R188" s="3"/>
      <c r="S188" s="303"/>
    </row>
    <row r="189" spans="1:19" s="6" customFormat="1" ht="15">
      <c r="A189" s="3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61"/>
      <c r="M189" s="3"/>
      <c r="N189" s="3"/>
      <c r="O189" s="3"/>
      <c r="P189" s="3"/>
      <c r="Q189" s="3"/>
      <c r="R189" s="3"/>
      <c r="S189" s="303"/>
    </row>
    <row r="190" spans="1:19" s="6" customFormat="1" ht="15">
      <c r="A190" s="3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61"/>
      <c r="M190" s="3"/>
      <c r="N190" s="3"/>
      <c r="O190" s="3"/>
      <c r="P190" s="3"/>
      <c r="Q190" s="3"/>
      <c r="R190" s="3"/>
      <c r="S190" s="303"/>
    </row>
    <row r="191" spans="1:19" s="6" customFormat="1" ht="15">
      <c r="A191" s="3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61"/>
      <c r="M191" s="3"/>
      <c r="N191" s="3"/>
      <c r="O191" s="3"/>
      <c r="P191" s="3"/>
      <c r="Q191" s="3"/>
      <c r="R191" s="3"/>
      <c r="S191" s="303"/>
    </row>
    <row r="192" spans="1:19" s="6" customFormat="1" ht="15">
      <c r="A192" s="3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61"/>
      <c r="M192" s="3"/>
      <c r="N192" s="3"/>
      <c r="O192" s="3"/>
      <c r="P192" s="3"/>
      <c r="Q192" s="3"/>
      <c r="R192" s="3"/>
      <c r="S192" s="303"/>
    </row>
    <row r="193" spans="1:19" s="6" customFormat="1" ht="15">
      <c r="A193" s="3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61"/>
      <c r="M193" s="3"/>
      <c r="N193" s="3"/>
      <c r="O193" s="3"/>
      <c r="P193" s="3"/>
      <c r="Q193" s="3"/>
      <c r="R193" s="3"/>
      <c r="S193" s="303"/>
    </row>
    <row r="194" spans="1:19" s="6" customFormat="1" ht="15">
      <c r="A194" s="3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61"/>
      <c r="M194" s="3"/>
      <c r="N194" s="3"/>
      <c r="O194" s="3"/>
      <c r="P194" s="3"/>
      <c r="Q194" s="3"/>
      <c r="R194" s="3"/>
      <c r="S194" s="303"/>
    </row>
    <row r="195" spans="1:19" s="6" customFormat="1" ht="15">
      <c r="A195" s="3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61"/>
      <c r="M195" s="3"/>
      <c r="N195" s="3"/>
      <c r="O195" s="3"/>
      <c r="P195" s="3"/>
      <c r="Q195" s="3"/>
      <c r="R195" s="3"/>
      <c r="S195" s="303"/>
    </row>
    <row r="196" spans="1:19" s="6" customFormat="1" ht="15">
      <c r="A196" s="3"/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61"/>
      <c r="M196" s="3"/>
      <c r="N196" s="3"/>
      <c r="O196" s="3"/>
      <c r="P196" s="3"/>
      <c r="Q196" s="3"/>
      <c r="R196" s="3"/>
      <c r="S196" s="303"/>
    </row>
  </sheetData>
  <sheetProtection/>
  <mergeCells count="84">
    <mergeCell ref="C31:N31"/>
    <mergeCell ref="C68:L68"/>
    <mergeCell ref="A11:B11"/>
    <mergeCell ref="C11:F11"/>
    <mergeCell ref="A9:B9"/>
    <mergeCell ref="G9:L9"/>
    <mergeCell ref="M9:S9"/>
    <mergeCell ref="M10:S10"/>
    <mergeCell ref="G24:L24"/>
    <mergeCell ref="M18:S18"/>
    <mergeCell ref="A19:B19"/>
    <mergeCell ref="G19:L19"/>
    <mergeCell ref="M19:S19"/>
    <mergeCell ref="A20:B20"/>
    <mergeCell ref="G20:L20"/>
    <mergeCell ref="M20:S20"/>
    <mergeCell ref="Q2:R3"/>
    <mergeCell ref="A4:B4"/>
    <mergeCell ref="C4:F4"/>
    <mergeCell ref="G4:L4"/>
    <mergeCell ref="M4:S4"/>
    <mergeCell ref="G11:L11"/>
    <mergeCell ref="M11:S11"/>
    <mergeCell ref="G8:L8"/>
    <mergeCell ref="M8:S8"/>
    <mergeCell ref="A1:B1"/>
    <mergeCell ref="A2:A3"/>
    <mergeCell ref="B2:B3"/>
    <mergeCell ref="C2:F2"/>
    <mergeCell ref="G2:J2"/>
    <mergeCell ref="A18:B18"/>
    <mergeCell ref="G18:L18"/>
    <mergeCell ref="A10:B10"/>
    <mergeCell ref="G10:L10"/>
    <mergeCell ref="A8:B8"/>
    <mergeCell ref="A71:B71"/>
    <mergeCell ref="A77:B77"/>
    <mergeCell ref="G77:L77"/>
    <mergeCell ref="A68:B68"/>
    <mergeCell ref="A75:B75"/>
    <mergeCell ref="G75:L75"/>
    <mergeCell ref="A76:B76"/>
    <mergeCell ref="G76:L76"/>
    <mergeCell ref="C74:F74"/>
    <mergeCell ref="A74:B74"/>
    <mergeCell ref="A30:B30"/>
    <mergeCell ref="G30:L30"/>
    <mergeCell ref="M30:S30"/>
    <mergeCell ref="A28:B28"/>
    <mergeCell ref="G28:L28"/>
    <mergeCell ref="M28:S28"/>
    <mergeCell ref="A29:B29"/>
    <mergeCell ref="G29:L29"/>
    <mergeCell ref="M29:S29"/>
    <mergeCell ref="A24:B24"/>
    <mergeCell ref="C24:F24"/>
    <mergeCell ref="A21:B21"/>
    <mergeCell ref="G21:L21"/>
    <mergeCell ref="M21:S21"/>
    <mergeCell ref="A22:B22"/>
    <mergeCell ref="G22:L22"/>
    <mergeCell ref="M22:S22"/>
    <mergeCell ref="A23:B23"/>
    <mergeCell ref="G23:L23"/>
    <mergeCell ref="M23:S23"/>
    <mergeCell ref="T2:T3"/>
    <mergeCell ref="G79:L79"/>
    <mergeCell ref="M77:S77"/>
    <mergeCell ref="S2:S3"/>
    <mergeCell ref="K2:K3"/>
    <mergeCell ref="L2:L3"/>
    <mergeCell ref="G74:L74"/>
    <mergeCell ref="M2:N3"/>
    <mergeCell ref="O2:P3"/>
    <mergeCell ref="G80:L80"/>
    <mergeCell ref="G81:L81"/>
    <mergeCell ref="G78:L78"/>
    <mergeCell ref="M24:S24"/>
    <mergeCell ref="M68:S68"/>
    <mergeCell ref="M74:S74"/>
    <mergeCell ref="G66:L66"/>
    <mergeCell ref="G67:L67"/>
    <mergeCell ref="M75:S75"/>
    <mergeCell ref="M76:S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3"/>
  <sheetViews>
    <sheetView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33" sqref="U33"/>
    </sheetView>
  </sheetViews>
  <sheetFormatPr defaultColWidth="10.7109375" defaultRowHeight="12.75"/>
  <cols>
    <col min="1" max="1" width="18.7109375" style="3" customWidth="1"/>
    <col min="2" max="2" width="60.7109375" style="1" customWidth="1"/>
    <col min="3" max="9" width="4.28125" style="4" customWidth="1"/>
    <col min="10" max="10" width="5.7109375" style="4" customWidth="1"/>
    <col min="11" max="11" width="4.28125" style="4" customWidth="1"/>
    <col min="12" max="12" width="8.140625" style="4" customWidth="1"/>
    <col min="13" max="13" width="16.7109375" style="306" customWidth="1"/>
    <col min="14" max="14" width="46.28125" style="21" customWidth="1"/>
    <col min="15" max="15" width="6.28125" style="3" customWidth="1"/>
    <col min="16" max="16" width="14.8515625" style="3" customWidth="1"/>
    <col min="17" max="17" width="6.00390625" style="3" customWidth="1"/>
    <col min="18" max="18" width="13.28125" style="3" customWidth="1"/>
    <col min="19" max="19" width="26.28125" style="311" customWidth="1"/>
    <col min="20" max="20" width="60.28125" style="1" bestFit="1" customWidth="1"/>
    <col min="21" max="21" width="15.8515625" style="1" customWidth="1"/>
    <col min="22" max="16384" width="10.7109375" style="1" customWidth="1"/>
  </cols>
  <sheetData>
    <row r="1" spans="1:19" s="2" customFormat="1" ht="45" customHeight="1" thickBot="1">
      <c r="A1" s="628" t="s">
        <v>714</v>
      </c>
      <c r="B1" s="629"/>
      <c r="C1" s="15"/>
      <c r="D1" s="15"/>
      <c r="E1" s="15"/>
      <c r="F1" s="15"/>
      <c r="G1" s="15"/>
      <c r="H1" s="15"/>
      <c r="I1" s="15"/>
      <c r="J1" s="15"/>
      <c r="K1" s="15"/>
      <c r="L1" s="15"/>
      <c r="M1" s="5"/>
      <c r="N1" s="212"/>
      <c r="O1" s="3"/>
      <c r="P1" s="3"/>
      <c r="Q1" s="3"/>
      <c r="R1" s="3"/>
      <c r="S1" s="308"/>
    </row>
    <row r="2" spans="1:20" ht="18" customHeight="1" thickTop="1">
      <c r="A2" s="570" t="s">
        <v>3</v>
      </c>
      <c r="B2" s="564" t="s">
        <v>2</v>
      </c>
      <c r="C2" s="572" t="s">
        <v>31</v>
      </c>
      <c r="D2" s="573"/>
      <c r="E2" s="573"/>
      <c r="F2" s="573"/>
      <c r="G2" s="572" t="s">
        <v>33</v>
      </c>
      <c r="H2" s="573"/>
      <c r="I2" s="573"/>
      <c r="J2" s="573"/>
      <c r="K2" s="560" t="s">
        <v>34</v>
      </c>
      <c r="L2" s="562" t="s">
        <v>35</v>
      </c>
      <c r="M2" s="570" t="s">
        <v>4</v>
      </c>
      <c r="N2" s="564"/>
      <c r="O2" s="564" t="s">
        <v>5</v>
      </c>
      <c r="P2" s="564"/>
      <c r="Q2" s="564" t="s">
        <v>11</v>
      </c>
      <c r="R2" s="564"/>
      <c r="S2" s="656" t="s">
        <v>6</v>
      </c>
      <c r="T2" s="640" t="s">
        <v>502</v>
      </c>
    </row>
    <row r="3" spans="1:20" ht="18" customHeight="1">
      <c r="A3" s="571"/>
      <c r="B3" s="565"/>
      <c r="C3" s="24">
        <v>1</v>
      </c>
      <c r="D3" s="25">
        <v>2</v>
      </c>
      <c r="E3" s="25">
        <v>3</v>
      </c>
      <c r="F3" s="25">
        <v>4</v>
      </c>
      <c r="G3" s="24" t="s">
        <v>0</v>
      </c>
      <c r="H3" s="25" t="s">
        <v>1</v>
      </c>
      <c r="I3" s="25" t="s">
        <v>10</v>
      </c>
      <c r="J3" s="25" t="s">
        <v>32</v>
      </c>
      <c r="K3" s="561"/>
      <c r="L3" s="563"/>
      <c r="M3" s="571"/>
      <c r="N3" s="565"/>
      <c r="O3" s="565"/>
      <c r="P3" s="565"/>
      <c r="Q3" s="565"/>
      <c r="R3" s="565"/>
      <c r="S3" s="657"/>
      <c r="T3" s="641"/>
    </row>
    <row r="4" spans="1:20" s="6" customFormat="1" ht="19.5" customHeight="1">
      <c r="A4" s="544" t="s">
        <v>456</v>
      </c>
      <c r="B4" s="545"/>
      <c r="C4" s="546"/>
      <c r="D4" s="547"/>
      <c r="E4" s="547"/>
      <c r="F4" s="547"/>
      <c r="G4" s="546"/>
      <c r="H4" s="547"/>
      <c r="I4" s="547"/>
      <c r="J4" s="547"/>
      <c r="K4" s="547"/>
      <c r="L4" s="548"/>
      <c r="M4" s="546"/>
      <c r="N4" s="547"/>
      <c r="O4" s="547"/>
      <c r="P4" s="547"/>
      <c r="Q4" s="547"/>
      <c r="R4" s="547"/>
      <c r="S4" s="548"/>
      <c r="T4" s="441"/>
    </row>
    <row r="5" spans="1:20" s="6" customFormat="1" ht="15">
      <c r="A5" s="287" t="str">
        <f>mesterszak!A5</f>
        <v>bioinfub17em</v>
      </c>
      <c r="B5" s="241" t="str">
        <f>mesterszak!B5</f>
        <v>Bioinformatika EA</v>
      </c>
      <c r="C5" s="71" t="str">
        <f>mesterszak!C5</f>
        <v>x</v>
      </c>
      <c r="D5" s="13"/>
      <c r="E5" s="13"/>
      <c r="F5" s="11"/>
      <c r="G5" s="71">
        <f>mesterszak!G5</f>
        <v>2</v>
      </c>
      <c r="H5" s="20" t="s">
        <v>41</v>
      </c>
      <c r="I5" s="20"/>
      <c r="J5" s="55"/>
      <c r="K5" s="73">
        <f>mesterszak!K5</f>
        <v>2</v>
      </c>
      <c r="L5" s="73" t="str">
        <f>mesterszak!L5</f>
        <v>DK</v>
      </c>
      <c r="M5" s="281" t="s">
        <v>288</v>
      </c>
      <c r="N5" s="251" t="str">
        <f>mesterszak!N5</f>
        <v>Bioinformatika GY (t)</v>
      </c>
      <c r="O5" s="14"/>
      <c r="P5" s="12"/>
      <c r="Q5" s="14"/>
      <c r="R5" s="14"/>
      <c r="S5" s="312" t="str">
        <f>mesterszak!S5</f>
        <v>Vellai Tibor</v>
      </c>
      <c r="T5" s="272" t="str">
        <f>mesterszak!T5</f>
        <v>Bioinformatics  L</v>
      </c>
    </row>
    <row r="6" spans="1:20" s="6" customFormat="1" ht="15">
      <c r="A6" s="287" t="str">
        <f>mesterszak!A6</f>
        <v>bioinfub17gm</v>
      </c>
      <c r="B6" s="241" t="str">
        <f>mesterszak!B6</f>
        <v>Bioinformatika GY</v>
      </c>
      <c r="C6" s="71" t="str">
        <f>mesterszak!C6</f>
        <v>x</v>
      </c>
      <c r="D6" s="13"/>
      <c r="E6" s="13"/>
      <c r="F6" s="11"/>
      <c r="G6" s="27"/>
      <c r="H6" s="69">
        <f>mesterszak!H6</f>
        <v>2</v>
      </c>
      <c r="I6" s="20"/>
      <c r="J6" s="55"/>
      <c r="K6" s="73">
        <f>mesterszak!K6</f>
        <v>4</v>
      </c>
      <c r="L6" s="73" t="str">
        <f>mesterszak!L6</f>
        <v>Gyj (5)</v>
      </c>
      <c r="M6" s="281" t="s">
        <v>287</v>
      </c>
      <c r="N6" s="251" t="str">
        <f>mesterszak!N6</f>
        <v>Bioinformatika EA (t)</v>
      </c>
      <c r="O6" s="14"/>
      <c r="P6" s="12"/>
      <c r="Q6" s="14"/>
      <c r="R6" s="14"/>
      <c r="S6" s="312" t="str">
        <f>mesterszak!S6</f>
        <v>Vellai Tibor</v>
      </c>
      <c r="T6" s="272" t="str">
        <f>mesterszak!T6</f>
        <v>Bioinformatics PR</v>
      </c>
    </row>
    <row r="7" spans="1:20" s="6" customFormat="1" ht="15">
      <c r="A7" s="287" t="str">
        <f>mesterszak!A7</f>
        <v>biometub17vm</v>
      </c>
      <c r="B7" s="241" t="str">
        <f>mesterszak!B7</f>
        <v>Biometria, haladó biostatisztika EA+GY</v>
      </c>
      <c r="C7" s="71" t="str">
        <f>mesterszak!C7</f>
        <v>x</v>
      </c>
      <c r="D7" s="13"/>
      <c r="E7" s="13"/>
      <c r="F7" s="11"/>
      <c r="G7" s="69">
        <f>mesterszak!G7</f>
        <v>1</v>
      </c>
      <c r="H7" s="69">
        <f>mesterszak!H7</f>
        <v>2</v>
      </c>
      <c r="I7" s="20"/>
      <c r="J7" s="55"/>
      <c r="K7" s="73">
        <f>mesterszak!K7</f>
        <v>5</v>
      </c>
      <c r="L7" s="73" t="str">
        <f>mesterszak!L7</f>
        <v>Gyj (5)</v>
      </c>
      <c r="M7" s="368"/>
      <c r="N7" s="214" t="str">
        <f>mesterszak!N7</f>
        <v>–</v>
      </c>
      <c r="O7" s="14"/>
      <c r="P7" s="12"/>
      <c r="Q7" s="14"/>
      <c r="R7" s="14"/>
      <c r="S7" s="312" t="str">
        <f>mesterszak!S7</f>
        <v>Podani János</v>
      </c>
      <c r="T7" s="272" t="str">
        <f>mesterszak!T7</f>
        <v>Biometry, advanced biostatistics L+PR</v>
      </c>
    </row>
    <row r="8" spans="1:20" s="6" customFormat="1" ht="15">
      <c r="A8" s="549" t="s">
        <v>38</v>
      </c>
      <c r="B8" s="550"/>
      <c r="C8" s="33">
        <f>SUMIF(C5:C7,"=x",$G5:$G7)+SUMIF(C5:C7,"=x",$H5:$H7)+SUMIF(C5:C7,"=x",$I5:$I7)</f>
        <v>7</v>
      </c>
      <c r="D8" s="34">
        <f>SUMIF(D5:D7,"=x",$G5:$G7)+SUMIF(D5:D7,"=x",$H5:$H7)+SUMIF(D5:D7,"=x",$I5:$I7)</f>
        <v>0</v>
      </c>
      <c r="E8" s="34">
        <f>SUMIF(E5:E7,"=x",$G5:$G7)+SUMIF(E5:E7,"=x",$H5:$H7)+SUMIF(E5:E7,"=x",$I5:$I7)</f>
        <v>0</v>
      </c>
      <c r="F8" s="34">
        <f>SUMIF(F5:F7,"=x",$G5:$G7)+SUMIF(F5:F7,"=x",$H5:$H7)+SUMIF(F5:F7,"=x",$I5:$I7)</f>
        <v>0</v>
      </c>
      <c r="G8" s="541">
        <f>SUM(C8:F8)</f>
        <v>7</v>
      </c>
      <c r="H8" s="542"/>
      <c r="I8" s="542"/>
      <c r="J8" s="542"/>
      <c r="K8" s="542"/>
      <c r="L8" s="543"/>
      <c r="M8" s="538"/>
      <c r="N8" s="539"/>
      <c r="O8" s="539"/>
      <c r="P8" s="539"/>
      <c r="Q8" s="539"/>
      <c r="R8" s="539"/>
      <c r="S8" s="540"/>
      <c r="T8" s="444"/>
    </row>
    <row r="9" spans="1:20" s="6" customFormat="1" ht="15">
      <c r="A9" s="551" t="s">
        <v>39</v>
      </c>
      <c r="B9" s="552"/>
      <c r="C9" s="36">
        <f>SUMIF(C5:C7,"=x",$K5:$K7)</f>
        <v>11</v>
      </c>
      <c r="D9" s="37">
        <f>SUMIF(D5:D7,"=x",$K5:$K7)</f>
        <v>0</v>
      </c>
      <c r="E9" s="37">
        <f>SUMIF(E5:E7,"=x",$K5:$K7)</f>
        <v>0</v>
      </c>
      <c r="F9" s="37">
        <f>SUMIF(F5:F7,"=x",$K5:$K7)</f>
        <v>0</v>
      </c>
      <c r="G9" s="535">
        <f>SUM(C9:F9)</f>
        <v>11</v>
      </c>
      <c r="H9" s="536"/>
      <c r="I9" s="536"/>
      <c r="J9" s="536"/>
      <c r="K9" s="536"/>
      <c r="L9" s="537"/>
      <c r="M9" s="538"/>
      <c r="N9" s="539"/>
      <c r="O9" s="539"/>
      <c r="P9" s="539"/>
      <c r="Q9" s="539"/>
      <c r="R9" s="539"/>
      <c r="S9" s="540"/>
      <c r="T9" s="444"/>
    </row>
    <row r="10" spans="1:20" s="6" customFormat="1" ht="15">
      <c r="A10" s="556" t="s">
        <v>40</v>
      </c>
      <c r="B10" s="557"/>
      <c r="C10" s="30">
        <f>SUMPRODUCT(--(C5:C7="x"),--($L5:$L7="K"))</f>
        <v>0</v>
      </c>
      <c r="D10" s="31">
        <f>SUMPRODUCT(--(D$5:D$7="x"),--($L$5:$L$7="K"))</f>
        <v>0</v>
      </c>
      <c r="E10" s="31">
        <f>SUMPRODUCT(--(E$5:E$7="x"),--($L$5:$L$7="K"))</f>
        <v>0</v>
      </c>
      <c r="F10" s="31">
        <f>SUMPRODUCT(--(F$5:F$7="x"),--($L$5:$L$7="K"))</f>
        <v>0</v>
      </c>
      <c r="G10" s="553">
        <f>SUM(C10:F10)</f>
        <v>0</v>
      </c>
      <c r="H10" s="554"/>
      <c r="I10" s="554"/>
      <c r="J10" s="554"/>
      <c r="K10" s="554"/>
      <c r="L10" s="555"/>
      <c r="M10" s="538"/>
      <c r="N10" s="539"/>
      <c r="O10" s="539"/>
      <c r="P10" s="539"/>
      <c r="Q10" s="539"/>
      <c r="R10" s="539"/>
      <c r="S10" s="540"/>
      <c r="T10" s="444"/>
    </row>
    <row r="11" spans="1:20" s="6" customFormat="1" ht="19.5" customHeight="1">
      <c r="A11" s="544" t="s">
        <v>457</v>
      </c>
      <c r="B11" s="545"/>
      <c r="C11" s="546"/>
      <c r="D11" s="547"/>
      <c r="E11" s="547"/>
      <c r="F11" s="547"/>
      <c r="G11" s="546"/>
      <c r="H11" s="547"/>
      <c r="I11" s="547"/>
      <c r="J11" s="547"/>
      <c r="K11" s="547"/>
      <c r="L11" s="548"/>
      <c r="M11" s="546"/>
      <c r="N11" s="547"/>
      <c r="O11" s="547"/>
      <c r="P11" s="547"/>
      <c r="Q11" s="547"/>
      <c r="R11" s="547"/>
      <c r="S11" s="548"/>
      <c r="T11" s="443"/>
    </row>
    <row r="12" spans="1:20" s="6" customFormat="1" ht="15">
      <c r="A12" s="287" t="str">
        <f>mesterszak!A12</f>
        <v>bioetiub17em</v>
      </c>
      <c r="B12" s="241" t="str">
        <f>mesterszak!B12</f>
        <v>Bioetika és tudományfilozófia EA</v>
      </c>
      <c r="C12" s="71" t="str">
        <f>mesterszak!C12</f>
        <v>x</v>
      </c>
      <c r="D12" s="13"/>
      <c r="E12" s="13"/>
      <c r="F12" s="11"/>
      <c r="G12" s="71">
        <f>mesterszak!G12</f>
        <v>1</v>
      </c>
      <c r="H12" s="20"/>
      <c r="I12" s="20"/>
      <c r="J12" s="55"/>
      <c r="K12" s="73">
        <f>mesterszak!K12</f>
        <v>1</v>
      </c>
      <c r="L12" s="73" t="str">
        <f>mesterszak!L12</f>
        <v>K</v>
      </c>
      <c r="M12" s="368"/>
      <c r="N12" s="213" t="str">
        <f>mesterszak!N12</f>
        <v>–</v>
      </c>
      <c r="O12" s="14"/>
      <c r="P12" s="12"/>
      <c r="Q12" s="14"/>
      <c r="R12" s="14"/>
      <c r="S12" s="312" t="str">
        <f>mesterszak!S12</f>
        <v>Lőw Péter</v>
      </c>
      <c r="T12" s="272" t="str">
        <f>mesterszak!T12</f>
        <v>Bioethics and Philosophy of Science L</v>
      </c>
    </row>
    <row r="13" spans="1:20" s="6" customFormat="1" ht="15">
      <c r="A13" s="287" t="str">
        <f>mesterszak!A13</f>
        <v>kutmodub17gm</v>
      </c>
      <c r="B13" s="241" t="str">
        <f>mesterszak!B13</f>
        <v>Kutatásmódszertan GY</v>
      </c>
      <c r="C13" s="71" t="str">
        <f>mesterszak!C13</f>
        <v>x</v>
      </c>
      <c r="D13" s="13"/>
      <c r="E13" s="13"/>
      <c r="F13" s="11"/>
      <c r="G13" s="27"/>
      <c r="H13" s="69">
        <f>mesterszak!H13</f>
        <v>3</v>
      </c>
      <c r="I13" s="20"/>
      <c r="J13" s="55" t="s">
        <v>41</v>
      </c>
      <c r="K13" s="73">
        <f>mesterszak!K13</f>
        <v>6</v>
      </c>
      <c r="L13" s="73" t="str">
        <f>mesterszak!L13</f>
        <v>Gyj (5)</v>
      </c>
      <c r="M13" s="368"/>
      <c r="N13" s="214" t="str">
        <f>mesterszak!N13</f>
        <v>–</v>
      </c>
      <c r="O13" s="14"/>
      <c r="P13" s="12"/>
      <c r="Q13" s="14"/>
      <c r="R13" s="14"/>
      <c r="S13" s="312" t="str">
        <f>mesterszak!S13</f>
        <v>Miklósi Ádám</v>
      </c>
      <c r="T13" s="272" t="str">
        <f>mesterszak!T13</f>
        <v>Research methods PR</v>
      </c>
    </row>
    <row r="14" spans="1:20" s="6" customFormat="1" ht="15">
      <c r="A14" s="287" t="str">
        <f>mesterszak!A14</f>
        <v>gentecub17em</v>
      </c>
      <c r="B14" s="241" t="str">
        <f>mesterszak!B14</f>
        <v>Géntechnológia EA</v>
      </c>
      <c r="C14" s="71" t="str">
        <f>mesterszak!C14</f>
        <v>x</v>
      </c>
      <c r="D14" s="13" t="s">
        <v>41</v>
      </c>
      <c r="E14" s="13"/>
      <c r="F14" s="11"/>
      <c r="G14" s="71">
        <f>mesterszak!G14</f>
        <v>2</v>
      </c>
      <c r="H14" s="20"/>
      <c r="I14" s="20"/>
      <c r="J14" s="55" t="s">
        <v>41</v>
      </c>
      <c r="K14" s="73">
        <f>mesterszak!K14</f>
        <v>2</v>
      </c>
      <c r="L14" s="73" t="str">
        <f>mesterszak!L14</f>
        <v>K</v>
      </c>
      <c r="M14" s="368"/>
      <c r="N14" s="215" t="str">
        <f>mesterszak!N14</f>
        <v>–</v>
      </c>
      <c r="O14" s="14"/>
      <c r="P14" s="12"/>
      <c r="Q14" s="14"/>
      <c r="R14" s="14"/>
      <c r="S14" s="312" t="str">
        <f>mesterszak!S14</f>
        <v>Málnási-Csizmadia András</v>
      </c>
      <c r="T14" s="272" t="str">
        <f>mesterszak!T14</f>
        <v>Genetechnology L</v>
      </c>
    </row>
    <row r="15" spans="1:20" s="6" customFormat="1" ht="15">
      <c r="A15" s="287" t="str">
        <f>mesterszak!A15</f>
        <v>rendb1ub17em</v>
      </c>
      <c r="B15" s="241" t="str">
        <f>mesterszak!B15</f>
        <v>Rendszerbiológia és omika tudományok I. EA</v>
      </c>
      <c r="C15" s="26"/>
      <c r="D15" s="69" t="str">
        <f>mesterszak!D15</f>
        <v>x</v>
      </c>
      <c r="E15" s="13"/>
      <c r="F15" s="11"/>
      <c r="G15" s="71">
        <f>mesterszak!G15</f>
        <v>2</v>
      </c>
      <c r="H15" s="20"/>
      <c r="I15" s="20" t="s">
        <v>41</v>
      </c>
      <c r="J15" s="55" t="s">
        <v>41</v>
      </c>
      <c r="K15" s="73">
        <f>mesterszak!K15</f>
        <v>2</v>
      </c>
      <c r="L15" s="73" t="str">
        <f>mesterszak!L15</f>
        <v>AK</v>
      </c>
      <c r="M15" s="368"/>
      <c r="N15" s="216" t="str">
        <f>mesterszak!N15</f>
        <v>–</v>
      </c>
      <c r="O15" s="14"/>
      <c r="P15" s="12"/>
      <c r="Q15" s="14"/>
      <c r="R15" s="14"/>
      <c r="S15" s="312" t="str">
        <f>mesterszak!S15</f>
        <v>Dobolyi Árpád</v>
      </c>
      <c r="T15" s="272" t="str">
        <f>mesterszak!T15</f>
        <v>Systems and omics biology I. L</v>
      </c>
    </row>
    <row r="16" spans="1:20" s="6" customFormat="1" ht="15">
      <c r="A16" s="287" t="str">
        <f>mesterszak!A16</f>
        <v>terembub17em</v>
      </c>
      <c r="B16" s="241" t="str">
        <f>mesterszak!B16</f>
        <v>Természet és ember EA</v>
      </c>
      <c r="C16" s="26"/>
      <c r="D16" s="13" t="s">
        <v>41</v>
      </c>
      <c r="E16" s="69" t="str">
        <f>mesterszak!E16</f>
        <v>x</v>
      </c>
      <c r="F16" s="11"/>
      <c r="G16" s="71">
        <f>mesterszak!G16</f>
        <v>2</v>
      </c>
      <c r="H16" s="20"/>
      <c r="I16" s="20" t="s">
        <v>41</v>
      </c>
      <c r="J16" s="55" t="s">
        <v>41</v>
      </c>
      <c r="K16" s="73">
        <f>mesterszak!K16</f>
        <v>2</v>
      </c>
      <c r="L16" s="73" t="str">
        <f>mesterszak!L16</f>
        <v>K</v>
      </c>
      <c r="M16" s="368"/>
      <c r="N16" s="214" t="str">
        <f>mesterszak!N16</f>
        <v>–</v>
      </c>
      <c r="O16" s="14"/>
      <c r="P16" s="12"/>
      <c r="Q16" s="14"/>
      <c r="R16" s="14"/>
      <c r="S16" s="312" t="str">
        <f>mesterszak!S16</f>
        <v>Oborny Beáta</v>
      </c>
      <c r="T16" s="272" t="str">
        <f>mesterszak!T16</f>
        <v>Nature and humankind L</v>
      </c>
    </row>
    <row r="17" spans="1:20" s="6" customFormat="1" ht="15">
      <c r="A17" s="287" t="str">
        <f>mesterszak!A17</f>
        <v>mamgy1ub17gm</v>
      </c>
      <c r="B17" s="241" t="str">
        <f>mesterszak!B17</f>
        <v>Magasabb módszertani gyakorlat I. GY</v>
      </c>
      <c r="C17" s="26"/>
      <c r="D17" s="69" t="str">
        <f>mesterszak!D17</f>
        <v>x</v>
      </c>
      <c r="E17" s="13"/>
      <c r="F17" s="11"/>
      <c r="G17" s="27"/>
      <c r="H17" s="69">
        <f>mesterszak!H17</f>
        <v>1</v>
      </c>
      <c r="I17" s="20"/>
      <c r="J17" s="55"/>
      <c r="K17" s="73">
        <f>mesterszak!K17</f>
        <v>4</v>
      </c>
      <c r="L17" s="29" t="s">
        <v>691</v>
      </c>
      <c r="M17" s="368"/>
      <c r="N17" s="214" t="str">
        <f>mesterszak!N17</f>
        <v>–</v>
      </c>
      <c r="O17" s="14"/>
      <c r="P17" s="12"/>
      <c r="Q17" s="14"/>
      <c r="R17" s="14"/>
      <c r="S17" s="342" t="s">
        <v>104</v>
      </c>
      <c r="T17" s="272" t="str">
        <f>mesterszak!T17</f>
        <v>Advanced Methodology I. PR</v>
      </c>
    </row>
    <row r="18" spans="1:20" s="6" customFormat="1" ht="15">
      <c r="A18" s="549" t="s">
        <v>38</v>
      </c>
      <c r="B18" s="550"/>
      <c r="C18" s="33">
        <f>SUMIF(C12:C17,"=x",$G12:$G17)+SUMIF(C12:C17,"=x",$H12:$H17)+SUMIF(C12:C17,"=x",$I12:$I17)</f>
        <v>6</v>
      </c>
      <c r="D18" s="34">
        <f>SUMIF(D12:D17,"=x",$G12:$G17)+SUMIF(D12:D17,"=x",$H12:$H17)+SUMIF(D12:D17,"=x",$I12:$I17)</f>
        <v>3</v>
      </c>
      <c r="E18" s="34">
        <f>SUMIF(E12:E17,"=x",$G12:$G17)+SUMIF(E12:E17,"=x",$H12:$H17)+SUMIF(E12:E17,"=x",$I12:$I17)</f>
        <v>2</v>
      </c>
      <c r="F18" s="34">
        <f>SUMIF(F12:F17,"=x",$G12:$G17)+SUMIF(F12:F17,"=x",$H12:$H17)+SUMIF(F12:F17,"=x",$I12:$I17)</f>
        <v>0</v>
      </c>
      <c r="G18" s="541">
        <f aca="true" t="shared" si="0" ref="G18:G23">SUM(C18:F18)</f>
        <v>11</v>
      </c>
      <c r="H18" s="542"/>
      <c r="I18" s="542"/>
      <c r="J18" s="542"/>
      <c r="K18" s="542"/>
      <c r="L18" s="543"/>
      <c r="M18" s="538"/>
      <c r="N18" s="539"/>
      <c r="O18" s="539"/>
      <c r="P18" s="539"/>
      <c r="Q18" s="539"/>
      <c r="R18" s="539"/>
      <c r="S18" s="540"/>
      <c r="T18" s="444"/>
    </row>
    <row r="19" spans="1:20" s="6" customFormat="1" ht="15">
      <c r="A19" s="551" t="s">
        <v>39</v>
      </c>
      <c r="B19" s="552"/>
      <c r="C19" s="36">
        <f>SUMIF(C12:C17,"=x",$K12:$K17)</f>
        <v>9</v>
      </c>
      <c r="D19" s="37">
        <f>SUMIF(D12:D17,"=x",$K12:$K17)</f>
        <v>6</v>
      </c>
      <c r="E19" s="37">
        <f>SUMIF(E12:E17,"=x",$K12:$K17)</f>
        <v>2</v>
      </c>
      <c r="F19" s="37">
        <f>SUMIF(F12:F17,"=x",$K12:$K17)</f>
        <v>0</v>
      </c>
      <c r="G19" s="535">
        <f t="shared" si="0"/>
        <v>17</v>
      </c>
      <c r="H19" s="536"/>
      <c r="I19" s="536"/>
      <c r="J19" s="536"/>
      <c r="K19" s="536"/>
      <c r="L19" s="537"/>
      <c r="M19" s="538"/>
      <c r="N19" s="539"/>
      <c r="O19" s="539"/>
      <c r="P19" s="539"/>
      <c r="Q19" s="539"/>
      <c r="R19" s="539"/>
      <c r="S19" s="540"/>
      <c r="T19" s="444"/>
    </row>
    <row r="20" spans="1:20" s="6" customFormat="1" ht="15.75" thickBot="1">
      <c r="A20" s="556" t="s">
        <v>40</v>
      </c>
      <c r="B20" s="557"/>
      <c r="C20" s="30">
        <f>SUMPRODUCT(--(C12:C17="x"),--($L12:$L17="K"))</f>
        <v>2</v>
      </c>
      <c r="D20" s="31">
        <f>SUMPRODUCT(--(D12:D17="x"),--($L12:$L17="K"))</f>
        <v>0</v>
      </c>
      <c r="E20" s="31">
        <f>SUMPRODUCT(--(E12:E17="x"),--($L12:$L17="K"))</f>
        <v>1</v>
      </c>
      <c r="F20" s="31">
        <f>SUMPRODUCT(--(F$5:F$7="x"),--($L$5:$L$7="K"))</f>
        <v>0</v>
      </c>
      <c r="G20" s="553">
        <f t="shared" si="0"/>
        <v>3</v>
      </c>
      <c r="H20" s="554"/>
      <c r="I20" s="554"/>
      <c r="J20" s="554"/>
      <c r="K20" s="554"/>
      <c r="L20" s="555"/>
      <c r="M20" s="538"/>
      <c r="N20" s="539"/>
      <c r="O20" s="539"/>
      <c r="P20" s="539"/>
      <c r="Q20" s="539"/>
      <c r="R20" s="539"/>
      <c r="S20" s="540"/>
      <c r="T20" s="444"/>
    </row>
    <row r="21" spans="1:20" s="6" customFormat="1" ht="15" customHeight="1" thickTop="1">
      <c r="A21" s="605" t="s">
        <v>192</v>
      </c>
      <c r="B21" s="606"/>
      <c r="C21" s="111">
        <f aca="true" t="shared" si="1" ref="C21:F23">SUM(C8,C18)</f>
        <v>13</v>
      </c>
      <c r="D21" s="117">
        <f t="shared" si="1"/>
        <v>3</v>
      </c>
      <c r="E21" s="117">
        <f t="shared" si="1"/>
        <v>2</v>
      </c>
      <c r="F21" s="118">
        <f t="shared" si="1"/>
        <v>0</v>
      </c>
      <c r="G21" s="607">
        <f t="shared" si="0"/>
        <v>18</v>
      </c>
      <c r="H21" s="608"/>
      <c r="I21" s="608"/>
      <c r="J21" s="608"/>
      <c r="K21" s="608"/>
      <c r="L21" s="609"/>
      <c r="M21" s="642"/>
      <c r="N21" s="643"/>
      <c r="O21" s="643"/>
      <c r="P21" s="643"/>
      <c r="Q21" s="643"/>
      <c r="R21" s="643"/>
      <c r="S21" s="644"/>
      <c r="T21" s="272"/>
    </row>
    <row r="22" spans="1:20" s="6" customFormat="1" ht="15" customHeight="1">
      <c r="A22" s="610" t="s">
        <v>191</v>
      </c>
      <c r="B22" s="611"/>
      <c r="C22" s="107">
        <f t="shared" si="1"/>
        <v>20</v>
      </c>
      <c r="D22" s="119">
        <f t="shared" si="1"/>
        <v>6</v>
      </c>
      <c r="E22" s="119">
        <f t="shared" si="1"/>
        <v>2</v>
      </c>
      <c r="F22" s="120">
        <f t="shared" si="1"/>
        <v>0</v>
      </c>
      <c r="G22" s="612">
        <f t="shared" si="0"/>
        <v>28</v>
      </c>
      <c r="H22" s="613"/>
      <c r="I22" s="613"/>
      <c r="J22" s="613"/>
      <c r="K22" s="613"/>
      <c r="L22" s="614"/>
      <c r="M22" s="645"/>
      <c r="N22" s="646"/>
      <c r="O22" s="646"/>
      <c r="P22" s="646"/>
      <c r="Q22" s="646"/>
      <c r="R22" s="646"/>
      <c r="S22" s="647"/>
      <c r="T22" s="272"/>
    </row>
    <row r="23" spans="1:20" s="6" customFormat="1" ht="15" customHeight="1" thickBot="1">
      <c r="A23" s="615" t="s">
        <v>190</v>
      </c>
      <c r="B23" s="616"/>
      <c r="C23" s="112">
        <f t="shared" si="1"/>
        <v>2</v>
      </c>
      <c r="D23" s="121">
        <f t="shared" si="1"/>
        <v>0</v>
      </c>
      <c r="E23" s="121">
        <f t="shared" si="1"/>
        <v>1</v>
      </c>
      <c r="F23" s="122">
        <f t="shared" si="1"/>
        <v>0</v>
      </c>
      <c r="G23" s="617">
        <f t="shared" si="0"/>
        <v>3</v>
      </c>
      <c r="H23" s="618"/>
      <c r="I23" s="618"/>
      <c r="J23" s="618"/>
      <c r="K23" s="618"/>
      <c r="L23" s="619"/>
      <c r="M23" s="648"/>
      <c r="N23" s="649"/>
      <c r="O23" s="649"/>
      <c r="P23" s="649"/>
      <c r="Q23" s="649"/>
      <c r="R23" s="649"/>
      <c r="S23" s="650"/>
      <c r="T23" s="272"/>
    </row>
    <row r="24" spans="1:20" s="6" customFormat="1" ht="19.5" customHeight="1" thickTop="1">
      <c r="A24" s="544" t="s">
        <v>460</v>
      </c>
      <c r="B24" s="545"/>
      <c r="C24" s="546"/>
      <c r="D24" s="547"/>
      <c r="E24" s="547"/>
      <c r="F24" s="547"/>
      <c r="G24" s="546"/>
      <c r="H24" s="547"/>
      <c r="I24" s="547"/>
      <c r="J24" s="547"/>
      <c r="K24" s="547"/>
      <c r="L24" s="548"/>
      <c r="M24" s="546"/>
      <c r="N24" s="547"/>
      <c r="O24" s="547"/>
      <c r="P24" s="547"/>
      <c r="Q24" s="547"/>
      <c r="R24" s="547"/>
      <c r="S24" s="548"/>
      <c r="T24" s="443"/>
    </row>
    <row r="25" spans="2:20" s="6" customFormat="1" ht="13.5" customHeight="1">
      <c r="B25" s="106" t="s">
        <v>693</v>
      </c>
      <c r="C25" s="93"/>
      <c r="D25" s="94"/>
      <c r="E25" s="94"/>
      <c r="F25" s="94"/>
      <c r="G25" s="93"/>
      <c r="H25" s="94"/>
      <c r="I25" s="94"/>
      <c r="J25" s="94"/>
      <c r="K25" s="94"/>
      <c r="L25" s="95"/>
      <c r="M25" s="369"/>
      <c r="N25" s="217"/>
      <c r="O25" s="280"/>
      <c r="P25" s="280"/>
      <c r="Q25" s="280"/>
      <c r="R25" s="280"/>
      <c r="S25" s="313"/>
      <c r="T25" s="443"/>
    </row>
    <row r="26" spans="1:20" s="6" customFormat="1" ht="15">
      <c r="A26" s="281" t="s">
        <v>325</v>
      </c>
      <c r="B26" s="243" t="s">
        <v>130</v>
      </c>
      <c r="C26" s="27" t="s">
        <v>36</v>
      </c>
      <c r="D26" s="13"/>
      <c r="E26" s="13"/>
      <c r="F26" s="13"/>
      <c r="G26" s="27">
        <v>4</v>
      </c>
      <c r="H26" s="20"/>
      <c r="I26" s="20"/>
      <c r="J26" s="28"/>
      <c r="K26" s="29">
        <v>4</v>
      </c>
      <c r="L26" s="29" t="s">
        <v>497</v>
      </c>
      <c r="M26" s="368"/>
      <c r="N26" s="213" t="s">
        <v>183</v>
      </c>
      <c r="O26" s="14"/>
      <c r="P26" s="12"/>
      <c r="Q26" s="14"/>
      <c r="R26" s="14"/>
      <c r="S26" s="314" t="s">
        <v>100</v>
      </c>
      <c r="T26" s="272" t="s">
        <v>544</v>
      </c>
    </row>
    <row r="27" spans="1:20" s="6" customFormat="1" ht="15">
      <c r="A27" s="281" t="s">
        <v>326</v>
      </c>
      <c r="B27" s="242" t="s">
        <v>131</v>
      </c>
      <c r="C27" s="27" t="s">
        <v>36</v>
      </c>
      <c r="D27" s="13"/>
      <c r="E27" s="13"/>
      <c r="F27" s="13"/>
      <c r="G27" s="27">
        <v>3</v>
      </c>
      <c r="H27" s="20"/>
      <c r="I27" s="20"/>
      <c r="J27" s="28"/>
      <c r="K27" s="29">
        <v>3</v>
      </c>
      <c r="L27" s="29" t="s">
        <v>37</v>
      </c>
      <c r="M27" s="368"/>
      <c r="N27" s="213" t="s">
        <v>183</v>
      </c>
      <c r="O27" s="14"/>
      <c r="P27" s="12"/>
      <c r="Q27" s="14"/>
      <c r="R27" s="14"/>
      <c r="S27" s="314" t="s">
        <v>98</v>
      </c>
      <c r="T27" s="272" t="s">
        <v>545</v>
      </c>
    </row>
    <row r="28" spans="1:20" s="6" customFormat="1" ht="15">
      <c r="A28" s="281" t="s">
        <v>333</v>
      </c>
      <c r="B28" s="242" t="s">
        <v>135</v>
      </c>
      <c r="C28" s="26"/>
      <c r="D28" s="13"/>
      <c r="E28" s="13" t="s">
        <v>36</v>
      </c>
      <c r="F28" s="13"/>
      <c r="G28" s="27"/>
      <c r="H28" s="20">
        <v>1</v>
      </c>
      <c r="I28" s="20"/>
      <c r="J28" s="28"/>
      <c r="K28" s="29">
        <v>4</v>
      </c>
      <c r="L28" s="29" t="s">
        <v>690</v>
      </c>
      <c r="M28" s="398" t="s">
        <v>295</v>
      </c>
      <c r="N28" s="253" t="s">
        <v>249</v>
      </c>
      <c r="O28" s="14"/>
      <c r="P28" s="12"/>
      <c r="Q28" s="14"/>
      <c r="R28" s="14"/>
      <c r="S28" s="317" t="s">
        <v>166</v>
      </c>
      <c r="T28" s="272" t="s">
        <v>517</v>
      </c>
    </row>
    <row r="29" spans="1:20" s="6" customFormat="1" ht="15">
      <c r="A29" s="549" t="s">
        <v>38</v>
      </c>
      <c r="B29" s="550"/>
      <c r="C29" s="33">
        <f>SUMIF(C26:C28,"=x",$G26:$G28)+SUMIF(C26:C28,"=x",$H26:$H28)+SUMIF(C26:C28,"=x",$I26:$I28)</f>
        <v>7</v>
      </c>
      <c r="D29" s="34">
        <f>SUMIF(D26:D28,"=x",$G26:$G28)+SUMIF(D26:D28,"=x",$H26:$H28)+SUMIF(D26:D28,"=x",$I26:$I28)</f>
        <v>0</v>
      </c>
      <c r="E29" s="34">
        <f>SUMIF(E26:E28,"=x",$G26:$G28)+SUMIF(E26:E28,"=x",$H26:$H28)+SUMIF(E26:E28,"=x",$I26:$I28)</f>
        <v>1</v>
      </c>
      <c r="F29" s="34">
        <f>SUMIF(F26:F28,"=x",$G26:$G28)+SUMIF(F26:F28,"=x",$H26:$H28)+SUMIF(F26:F28,"=x",$I26:$I28)</f>
        <v>0</v>
      </c>
      <c r="G29" s="541">
        <f>SUM(C29:F29)</f>
        <v>8</v>
      </c>
      <c r="H29" s="542"/>
      <c r="I29" s="542"/>
      <c r="J29" s="542"/>
      <c r="K29" s="542"/>
      <c r="L29" s="543"/>
      <c r="M29" s="538"/>
      <c r="N29" s="539"/>
      <c r="O29" s="539"/>
      <c r="P29" s="539"/>
      <c r="Q29" s="539"/>
      <c r="R29" s="539"/>
      <c r="S29" s="540"/>
      <c r="T29" s="444"/>
    </row>
    <row r="30" spans="1:20" s="6" customFormat="1" ht="15">
      <c r="A30" s="551" t="s">
        <v>39</v>
      </c>
      <c r="B30" s="552"/>
      <c r="C30" s="36">
        <f>SUMIF(C26:C28,"=x",$K26:$K28)</f>
        <v>7</v>
      </c>
      <c r="D30" s="37">
        <f>SUMIF(D26:D28,"=x",$K26:$K28)</f>
        <v>0</v>
      </c>
      <c r="E30" s="37">
        <f>SUMIF(E26:E28,"=x",$K26:$K28)</f>
        <v>4</v>
      </c>
      <c r="F30" s="37">
        <f>SUMIF(F26:F28,"=x",$K26:$K28)</f>
        <v>0</v>
      </c>
      <c r="G30" s="535">
        <f>SUM(C30:F30)</f>
        <v>11</v>
      </c>
      <c r="H30" s="536"/>
      <c r="I30" s="536"/>
      <c r="J30" s="536"/>
      <c r="K30" s="536"/>
      <c r="L30" s="537"/>
      <c r="M30" s="538"/>
      <c r="N30" s="539"/>
      <c r="O30" s="539"/>
      <c r="P30" s="539"/>
      <c r="Q30" s="539"/>
      <c r="R30" s="539"/>
      <c r="S30" s="540"/>
      <c r="T30" s="444"/>
    </row>
    <row r="31" spans="1:20" s="6" customFormat="1" ht="15">
      <c r="A31" s="556" t="s">
        <v>40</v>
      </c>
      <c r="B31" s="557"/>
      <c r="C31" s="30">
        <f>SUMPRODUCT(--(C26:C28="x"),--($L26:$L28="K"))</f>
        <v>1</v>
      </c>
      <c r="D31" s="31">
        <f>SUMPRODUCT(--(D26:D28="x"),--($L26:$L28="K"))</f>
        <v>0</v>
      </c>
      <c r="E31" s="31">
        <f>SUMPRODUCT(--(E26:E28="x"),--($L26:$L28="K"))</f>
        <v>0</v>
      </c>
      <c r="F31" s="32">
        <f>SUMPRODUCT(--(F$5:F$7="x"),--($L$5:$L$7="K"))</f>
        <v>0</v>
      </c>
      <c r="G31" s="553">
        <f>SUM(C31:F31)</f>
        <v>1</v>
      </c>
      <c r="H31" s="554"/>
      <c r="I31" s="554"/>
      <c r="J31" s="554"/>
      <c r="K31" s="554"/>
      <c r="L31" s="555"/>
      <c r="M31" s="538"/>
      <c r="N31" s="539"/>
      <c r="O31" s="539"/>
      <c r="P31" s="539"/>
      <c r="Q31" s="539"/>
      <c r="R31" s="539"/>
      <c r="S31" s="540"/>
      <c r="T31" s="444"/>
    </row>
    <row r="32" spans="1:20" s="6" customFormat="1" ht="27" customHeight="1">
      <c r="A32" s="484"/>
      <c r="B32" s="426" t="s">
        <v>694</v>
      </c>
      <c r="C32" s="635" t="s">
        <v>704</v>
      </c>
      <c r="D32" s="655"/>
      <c r="E32" s="655"/>
      <c r="F32" s="655"/>
      <c r="G32" s="655"/>
      <c r="H32" s="655"/>
      <c r="I32" s="655"/>
      <c r="J32" s="655"/>
      <c r="K32" s="655"/>
      <c r="L32" s="655"/>
      <c r="M32" s="655"/>
      <c r="N32" s="655"/>
      <c r="O32" s="458"/>
      <c r="P32" s="458"/>
      <c r="Q32" s="458"/>
      <c r="R32" s="458"/>
      <c r="S32" s="459"/>
      <c r="T32" s="461"/>
    </row>
    <row r="33" spans="1:22" s="6" customFormat="1" ht="15">
      <c r="A33" s="472" t="s">
        <v>683</v>
      </c>
      <c r="B33" s="420" t="s">
        <v>132</v>
      </c>
      <c r="C33" s="26"/>
      <c r="D33" s="13" t="s">
        <v>36</v>
      </c>
      <c r="E33" s="13"/>
      <c r="F33" s="13"/>
      <c r="G33" s="448">
        <v>2</v>
      </c>
      <c r="H33" s="421"/>
      <c r="I33" s="421"/>
      <c r="J33" s="447"/>
      <c r="K33" s="425">
        <v>2</v>
      </c>
      <c r="L33" s="29" t="s">
        <v>37</v>
      </c>
      <c r="M33" s="368"/>
      <c r="N33" s="213" t="s">
        <v>183</v>
      </c>
      <c r="O33" s="14"/>
      <c r="P33" s="12"/>
      <c r="Q33" s="14"/>
      <c r="R33" s="14"/>
      <c r="S33" s="314" t="s">
        <v>100</v>
      </c>
      <c r="T33" s="272" t="s">
        <v>546</v>
      </c>
      <c r="V33" s="404"/>
    </row>
    <row r="34" spans="1:22" s="6" customFormat="1" ht="15">
      <c r="A34" s="281" t="s">
        <v>327</v>
      </c>
      <c r="B34" s="420" t="s">
        <v>280</v>
      </c>
      <c r="C34" s="26"/>
      <c r="D34" s="13" t="s">
        <v>36</v>
      </c>
      <c r="E34" s="13"/>
      <c r="F34" s="13"/>
      <c r="G34" s="27">
        <v>2</v>
      </c>
      <c r="H34" s="20"/>
      <c r="I34" s="20"/>
      <c r="J34" s="28"/>
      <c r="K34" s="29">
        <v>2</v>
      </c>
      <c r="L34" s="29" t="s">
        <v>37</v>
      </c>
      <c r="M34" s="399" t="s">
        <v>326</v>
      </c>
      <c r="N34" s="252" t="s">
        <v>131</v>
      </c>
      <c r="O34" s="14"/>
      <c r="P34" s="12"/>
      <c r="Q34" s="14"/>
      <c r="R34" s="14"/>
      <c r="S34" s="314" t="s">
        <v>98</v>
      </c>
      <c r="T34" s="272" t="s">
        <v>547</v>
      </c>
      <c r="V34" s="404"/>
    </row>
    <row r="35" spans="1:22" s="6" customFormat="1" ht="15">
      <c r="A35" s="281" t="s">
        <v>328</v>
      </c>
      <c r="B35" s="420" t="s">
        <v>133</v>
      </c>
      <c r="C35" s="26"/>
      <c r="D35" s="13" t="s">
        <v>36</v>
      </c>
      <c r="E35" s="13"/>
      <c r="F35" s="13"/>
      <c r="G35" s="27"/>
      <c r="H35" s="20"/>
      <c r="I35" s="20">
        <v>4</v>
      </c>
      <c r="J35" s="28"/>
      <c r="K35" s="506">
        <v>6</v>
      </c>
      <c r="L35" s="29" t="s">
        <v>690</v>
      </c>
      <c r="M35" s="399" t="s">
        <v>326</v>
      </c>
      <c r="N35" s="252" t="s">
        <v>131</v>
      </c>
      <c r="O35" s="14"/>
      <c r="P35" s="12"/>
      <c r="Q35" s="14"/>
      <c r="R35" s="14"/>
      <c r="S35" s="314" t="s">
        <v>98</v>
      </c>
      <c r="T35" s="272" t="s">
        <v>548</v>
      </c>
      <c r="V35" s="404"/>
    </row>
    <row r="36" spans="1:22" s="6" customFormat="1" ht="15">
      <c r="A36" s="281" t="s">
        <v>329</v>
      </c>
      <c r="B36" s="420" t="s">
        <v>134</v>
      </c>
      <c r="C36" s="26"/>
      <c r="D36" s="13" t="s">
        <v>36</v>
      </c>
      <c r="E36" s="13"/>
      <c r="F36" s="13"/>
      <c r="G36" s="27"/>
      <c r="H36" s="20"/>
      <c r="I36" s="20">
        <v>4</v>
      </c>
      <c r="J36" s="28"/>
      <c r="K36" s="506">
        <v>6</v>
      </c>
      <c r="L36" s="29" t="s">
        <v>690</v>
      </c>
      <c r="M36" s="399" t="s">
        <v>325</v>
      </c>
      <c r="N36" s="252" t="s">
        <v>130</v>
      </c>
      <c r="O36" s="14"/>
      <c r="P36" s="12"/>
      <c r="Q36" s="14"/>
      <c r="R36" s="14"/>
      <c r="S36" s="315" t="s">
        <v>158</v>
      </c>
      <c r="T36" s="272" t="s">
        <v>736</v>
      </c>
      <c r="V36" s="404"/>
    </row>
    <row r="37" spans="1:22" s="6" customFormat="1" ht="15">
      <c r="A37" s="281" t="s">
        <v>330</v>
      </c>
      <c r="B37" s="420" t="s">
        <v>136</v>
      </c>
      <c r="C37" s="26"/>
      <c r="D37" s="13"/>
      <c r="E37" s="13" t="s">
        <v>36</v>
      </c>
      <c r="F37" s="13"/>
      <c r="G37" s="27">
        <v>2</v>
      </c>
      <c r="H37" s="20"/>
      <c r="I37" s="20"/>
      <c r="J37" s="28"/>
      <c r="K37" s="506">
        <v>2</v>
      </c>
      <c r="L37" s="29" t="s">
        <v>37</v>
      </c>
      <c r="M37" s="297"/>
      <c r="N37" s="253" t="s">
        <v>183</v>
      </c>
      <c r="O37" s="14"/>
      <c r="P37" s="12"/>
      <c r="Q37" s="14"/>
      <c r="R37" s="14"/>
      <c r="S37" s="314" t="s">
        <v>159</v>
      </c>
      <c r="T37" s="272" t="s">
        <v>549</v>
      </c>
      <c r="V37" s="404"/>
    </row>
    <row r="38" spans="1:22" s="6" customFormat="1" ht="15">
      <c r="A38" s="281" t="s">
        <v>331</v>
      </c>
      <c r="B38" s="420" t="s">
        <v>137</v>
      </c>
      <c r="C38" s="26"/>
      <c r="D38" s="13"/>
      <c r="E38" s="13" t="s">
        <v>36</v>
      </c>
      <c r="F38" s="13"/>
      <c r="G38" s="27">
        <v>2</v>
      </c>
      <c r="H38" s="20"/>
      <c r="I38" s="20"/>
      <c r="J38" s="28"/>
      <c r="K38" s="506">
        <v>2</v>
      </c>
      <c r="L38" s="29" t="s">
        <v>37</v>
      </c>
      <c r="M38" s="297"/>
      <c r="N38" s="252" t="s">
        <v>183</v>
      </c>
      <c r="O38" s="14"/>
      <c r="P38" s="12"/>
      <c r="Q38" s="14"/>
      <c r="R38" s="14"/>
      <c r="S38" s="314" t="s">
        <v>160</v>
      </c>
      <c r="T38" s="272" t="s">
        <v>550</v>
      </c>
      <c r="V38" s="404"/>
    </row>
    <row r="39" spans="1:22" s="6" customFormat="1" ht="15">
      <c r="A39" s="281" t="s">
        <v>332</v>
      </c>
      <c r="B39" s="420" t="s">
        <v>138</v>
      </c>
      <c r="C39" s="26"/>
      <c r="D39" s="13"/>
      <c r="E39" s="13" t="s">
        <v>36</v>
      </c>
      <c r="F39" s="13"/>
      <c r="G39" s="27">
        <v>2</v>
      </c>
      <c r="H39" s="20"/>
      <c r="I39" s="20"/>
      <c r="J39" s="28"/>
      <c r="K39" s="506">
        <v>2</v>
      </c>
      <c r="L39" s="29" t="s">
        <v>497</v>
      </c>
      <c r="M39" s="297"/>
      <c r="N39" s="252" t="s">
        <v>183</v>
      </c>
      <c r="O39" s="14"/>
      <c r="P39" s="12"/>
      <c r="Q39" s="14"/>
      <c r="R39" s="14"/>
      <c r="S39" s="315" t="s">
        <v>161</v>
      </c>
      <c r="T39" s="272" t="s">
        <v>551</v>
      </c>
      <c r="V39" s="404"/>
    </row>
    <row r="40" spans="1:20" ht="15">
      <c r="A40" s="289" t="s">
        <v>334</v>
      </c>
      <c r="B40" s="58" t="s">
        <v>197</v>
      </c>
      <c r="C40" s="97"/>
      <c r="D40" s="98"/>
      <c r="E40" s="98" t="s">
        <v>36</v>
      </c>
      <c r="F40" s="59"/>
      <c r="G40" s="97">
        <v>2</v>
      </c>
      <c r="H40" s="98"/>
      <c r="I40" s="98"/>
      <c r="J40" s="99"/>
      <c r="K40" s="507">
        <v>2</v>
      </c>
      <c r="L40" s="79" t="s">
        <v>37</v>
      </c>
      <c r="M40" s="304"/>
      <c r="N40" s="254" t="s">
        <v>183</v>
      </c>
      <c r="O40" s="76"/>
      <c r="P40" s="76"/>
      <c r="Q40" s="76"/>
      <c r="R40" s="76"/>
      <c r="S40" s="316" t="s">
        <v>162</v>
      </c>
      <c r="T40" s="96" t="s">
        <v>552</v>
      </c>
    </row>
    <row r="41" spans="1:20" ht="15">
      <c r="A41" s="289" t="s">
        <v>335</v>
      </c>
      <c r="B41" s="58" t="s">
        <v>139</v>
      </c>
      <c r="C41" s="97"/>
      <c r="D41" s="98"/>
      <c r="E41" s="98" t="s">
        <v>36</v>
      </c>
      <c r="F41" s="59"/>
      <c r="G41" s="97">
        <v>1</v>
      </c>
      <c r="H41" s="98"/>
      <c r="I41" s="98"/>
      <c r="J41" s="99"/>
      <c r="K41" s="507">
        <v>1</v>
      </c>
      <c r="L41" s="79" t="s">
        <v>37</v>
      </c>
      <c r="M41" s="399" t="s">
        <v>326</v>
      </c>
      <c r="N41" s="255" t="s">
        <v>131</v>
      </c>
      <c r="O41" s="76"/>
      <c r="P41" s="76"/>
      <c r="Q41" s="76"/>
      <c r="R41" s="76"/>
      <c r="S41" s="317" t="s">
        <v>163</v>
      </c>
      <c r="T41" s="96" t="s">
        <v>553</v>
      </c>
    </row>
    <row r="42" spans="1:20" ht="15">
      <c r="A42" s="289" t="s">
        <v>336</v>
      </c>
      <c r="B42" s="58" t="s">
        <v>140</v>
      </c>
      <c r="C42" s="97"/>
      <c r="D42" s="98" t="s">
        <v>36</v>
      </c>
      <c r="E42" s="98"/>
      <c r="F42" s="59"/>
      <c r="G42" s="97">
        <v>2</v>
      </c>
      <c r="H42" s="98"/>
      <c r="I42" s="98"/>
      <c r="J42" s="99"/>
      <c r="K42" s="507">
        <v>2</v>
      </c>
      <c r="L42" s="79" t="s">
        <v>37</v>
      </c>
      <c r="M42" s="304"/>
      <c r="N42" s="254" t="s">
        <v>183</v>
      </c>
      <c r="O42" s="76"/>
      <c r="P42" s="76"/>
      <c r="Q42" s="76"/>
      <c r="R42" s="76"/>
      <c r="S42" s="317" t="s">
        <v>164</v>
      </c>
      <c r="T42" s="96" t="s">
        <v>554</v>
      </c>
    </row>
    <row r="43" spans="1:20" ht="15">
      <c r="A43" s="289" t="s">
        <v>337</v>
      </c>
      <c r="B43" s="58" t="s">
        <v>224</v>
      </c>
      <c r="C43" s="97"/>
      <c r="D43" s="98"/>
      <c r="E43" s="98" t="s">
        <v>36</v>
      </c>
      <c r="F43" s="59"/>
      <c r="G43" s="97">
        <v>2</v>
      </c>
      <c r="H43" s="98"/>
      <c r="I43" s="98"/>
      <c r="J43" s="99"/>
      <c r="K43" s="507">
        <v>2</v>
      </c>
      <c r="L43" s="79" t="s">
        <v>37</v>
      </c>
      <c r="M43" s="289" t="s">
        <v>338</v>
      </c>
      <c r="N43" s="256" t="s">
        <v>227</v>
      </c>
      <c r="O43" s="76"/>
      <c r="P43" s="76"/>
      <c r="Q43" s="76"/>
      <c r="R43" s="76"/>
      <c r="S43" s="317" t="s">
        <v>165</v>
      </c>
      <c r="T43" s="96" t="s">
        <v>555</v>
      </c>
    </row>
    <row r="44" spans="1:20" ht="15">
      <c r="A44" s="289" t="s">
        <v>338</v>
      </c>
      <c r="B44" s="58" t="s">
        <v>225</v>
      </c>
      <c r="C44" s="97"/>
      <c r="D44" s="98"/>
      <c r="E44" s="98" t="s">
        <v>36</v>
      </c>
      <c r="F44" s="59"/>
      <c r="G44" s="97"/>
      <c r="H44" s="98"/>
      <c r="I44" s="98">
        <v>2</v>
      </c>
      <c r="J44" s="99"/>
      <c r="K44" s="507">
        <v>4</v>
      </c>
      <c r="L44" s="29" t="s">
        <v>690</v>
      </c>
      <c r="M44" s="289" t="s">
        <v>337</v>
      </c>
      <c r="N44" s="256" t="s">
        <v>226</v>
      </c>
      <c r="O44" s="76"/>
      <c r="P44" s="76"/>
      <c r="Q44" s="76"/>
      <c r="R44" s="76"/>
      <c r="S44" s="317" t="s">
        <v>165</v>
      </c>
      <c r="T44" s="96" t="s">
        <v>556</v>
      </c>
    </row>
    <row r="45" spans="1:22" s="2" customFormat="1" ht="15">
      <c r="A45" s="391" t="s">
        <v>339</v>
      </c>
      <c r="B45" s="58" t="s">
        <v>141</v>
      </c>
      <c r="C45" s="449"/>
      <c r="D45" s="422" t="s">
        <v>36</v>
      </c>
      <c r="E45" s="98"/>
      <c r="F45" s="59"/>
      <c r="G45" s="97"/>
      <c r="H45" s="98"/>
      <c r="I45" s="98">
        <v>4</v>
      </c>
      <c r="J45" s="99"/>
      <c r="K45" s="507">
        <v>6</v>
      </c>
      <c r="L45" s="29" t="s">
        <v>690</v>
      </c>
      <c r="M45" s="207"/>
      <c r="N45" s="254" t="s">
        <v>183</v>
      </c>
      <c r="O45" s="405"/>
      <c r="P45" s="405"/>
      <c r="Q45" s="405"/>
      <c r="R45" s="405"/>
      <c r="S45" s="317" t="s">
        <v>166</v>
      </c>
      <c r="T45" s="462" t="s">
        <v>557</v>
      </c>
      <c r="V45" s="392"/>
    </row>
    <row r="46" spans="1:22" ht="15">
      <c r="A46" s="289" t="s">
        <v>340</v>
      </c>
      <c r="B46" s="58" t="s">
        <v>142</v>
      </c>
      <c r="C46" s="449"/>
      <c r="D46" s="422" t="s">
        <v>36</v>
      </c>
      <c r="E46" s="98"/>
      <c r="F46" s="59"/>
      <c r="G46" s="97">
        <v>2</v>
      </c>
      <c r="H46" s="98"/>
      <c r="I46" s="98"/>
      <c r="J46" s="99"/>
      <c r="K46" s="507">
        <v>3</v>
      </c>
      <c r="L46" s="79" t="s">
        <v>37</v>
      </c>
      <c r="M46" s="304"/>
      <c r="N46" s="254" t="s">
        <v>183</v>
      </c>
      <c r="O46" s="76"/>
      <c r="P46" s="76"/>
      <c r="Q46" s="76"/>
      <c r="R46" s="76"/>
      <c r="S46" s="316" t="s">
        <v>158</v>
      </c>
      <c r="T46" s="96" t="s">
        <v>558</v>
      </c>
      <c r="V46" s="392"/>
    </row>
    <row r="47" spans="1:22" s="2" customFormat="1" ht="15">
      <c r="A47" s="391" t="s">
        <v>341</v>
      </c>
      <c r="B47" s="58" t="s">
        <v>143</v>
      </c>
      <c r="C47" s="449"/>
      <c r="D47" s="422" t="s">
        <v>36</v>
      </c>
      <c r="E47" s="98"/>
      <c r="F47" s="59"/>
      <c r="G47" s="97"/>
      <c r="H47" s="98"/>
      <c r="I47" s="98">
        <v>4</v>
      </c>
      <c r="J47" s="99"/>
      <c r="K47" s="507">
        <v>6</v>
      </c>
      <c r="L47" s="29" t="s">
        <v>690</v>
      </c>
      <c r="M47" s="207"/>
      <c r="N47" s="254" t="s">
        <v>183</v>
      </c>
      <c r="O47" s="405"/>
      <c r="P47" s="405"/>
      <c r="Q47" s="405"/>
      <c r="R47" s="405"/>
      <c r="S47" s="317" t="s">
        <v>158</v>
      </c>
      <c r="T47" s="462" t="s">
        <v>559</v>
      </c>
      <c r="V47" s="392"/>
    </row>
    <row r="48" spans="1:20" ht="15">
      <c r="A48" s="289" t="s">
        <v>342</v>
      </c>
      <c r="B48" s="58" t="s">
        <v>144</v>
      </c>
      <c r="C48" s="449"/>
      <c r="D48" s="422"/>
      <c r="E48" s="98" t="s">
        <v>36</v>
      </c>
      <c r="F48" s="59"/>
      <c r="G48" s="97">
        <v>2</v>
      </c>
      <c r="H48" s="98"/>
      <c r="I48" s="98"/>
      <c r="J48" s="99"/>
      <c r="K48" s="507">
        <v>2</v>
      </c>
      <c r="L48" s="79" t="s">
        <v>37</v>
      </c>
      <c r="M48" s="399" t="s">
        <v>326</v>
      </c>
      <c r="N48" s="255" t="s">
        <v>131</v>
      </c>
      <c r="O48" s="76"/>
      <c r="P48" s="76"/>
      <c r="Q48" s="76"/>
      <c r="R48" s="76"/>
      <c r="S48" s="317" t="s">
        <v>163</v>
      </c>
      <c r="T48" s="96" t="s">
        <v>560</v>
      </c>
    </row>
    <row r="49" spans="1:20" ht="15">
      <c r="A49" s="289" t="s">
        <v>343</v>
      </c>
      <c r="B49" s="58" t="s">
        <v>145</v>
      </c>
      <c r="C49" s="449"/>
      <c r="D49" s="422"/>
      <c r="E49" s="98"/>
      <c r="F49" s="59" t="s">
        <v>36</v>
      </c>
      <c r="G49" s="97">
        <v>1</v>
      </c>
      <c r="H49" s="98"/>
      <c r="I49" s="98"/>
      <c r="J49" s="99"/>
      <c r="K49" s="507">
        <v>1</v>
      </c>
      <c r="L49" s="79" t="s">
        <v>37</v>
      </c>
      <c r="M49" s="399" t="s">
        <v>326</v>
      </c>
      <c r="N49" s="255" t="s">
        <v>131</v>
      </c>
      <c r="O49" s="76"/>
      <c r="P49" s="76"/>
      <c r="Q49" s="76"/>
      <c r="R49" s="76"/>
      <c r="S49" s="317" t="s">
        <v>163</v>
      </c>
      <c r="T49" s="96" t="s">
        <v>561</v>
      </c>
    </row>
    <row r="50" spans="1:20" ht="15">
      <c r="A50" s="289" t="s">
        <v>344</v>
      </c>
      <c r="B50" s="58" t="s">
        <v>146</v>
      </c>
      <c r="C50" s="449"/>
      <c r="D50" s="422"/>
      <c r="E50" s="98" t="s">
        <v>36</v>
      </c>
      <c r="F50" s="59"/>
      <c r="G50" s="97"/>
      <c r="H50" s="98">
        <v>1</v>
      </c>
      <c r="I50" s="98"/>
      <c r="J50" s="99"/>
      <c r="K50" s="507">
        <v>2</v>
      </c>
      <c r="L50" s="29" t="s">
        <v>690</v>
      </c>
      <c r="M50" s="399" t="s">
        <v>326</v>
      </c>
      <c r="N50" s="257" t="s">
        <v>131</v>
      </c>
      <c r="O50" s="76"/>
      <c r="P50" s="76"/>
      <c r="Q50" s="76"/>
      <c r="R50" s="76"/>
      <c r="S50" s="317" t="s">
        <v>161</v>
      </c>
      <c r="T50" s="96" t="s">
        <v>562</v>
      </c>
    </row>
    <row r="51" spans="1:22" ht="15">
      <c r="A51" s="289" t="s">
        <v>345</v>
      </c>
      <c r="B51" s="58" t="s">
        <v>147</v>
      </c>
      <c r="C51" s="449"/>
      <c r="D51" s="422" t="s">
        <v>36</v>
      </c>
      <c r="E51" s="98"/>
      <c r="F51" s="59"/>
      <c r="G51" s="97">
        <v>2</v>
      </c>
      <c r="H51" s="98"/>
      <c r="I51" s="98"/>
      <c r="J51" s="99"/>
      <c r="K51" s="507">
        <v>2</v>
      </c>
      <c r="L51" s="79" t="s">
        <v>37</v>
      </c>
      <c r="M51" s="304"/>
      <c r="N51" s="254" t="s">
        <v>183</v>
      </c>
      <c r="O51" s="76"/>
      <c r="P51" s="76"/>
      <c r="Q51" s="76"/>
      <c r="R51" s="76"/>
      <c r="S51" s="317" t="s">
        <v>159</v>
      </c>
      <c r="T51" s="96" t="s">
        <v>563</v>
      </c>
      <c r="V51" s="392"/>
    </row>
    <row r="52" spans="1:20" ht="15">
      <c r="A52" s="289" t="s">
        <v>346</v>
      </c>
      <c r="B52" s="58" t="s">
        <v>148</v>
      </c>
      <c r="C52" s="449"/>
      <c r="D52" s="422"/>
      <c r="E52" s="98" t="s">
        <v>36</v>
      </c>
      <c r="F52" s="59"/>
      <c r="G52" s="97">
        <v>2</v>
      </c>
      <c r="H52" s="98"/>
      <c r="I52" s="98"/>
      <c r="J52" s="99"/>
      <c r="K52" s="507">
        <v>2</v>
      </c>
      <c r="L52" s="79" t="s">
        <v>37</v>
      </c>
      <c r="M52" s="304"/>
      <c r="N52" s="254" t="s">
        <v>183</v>
      </c>
      <c r="O52" s="76"/>
      <c r="P52" s="76"/>
      <c r="Q52" s="76"/>
      <c r="R52" s="76"/>
      <c r="S52" s="317" t="s">
        <v>167</v>
      </c>
      <c r="T52" s="96" t="s">
        <v>564</v>
      </c>
    </row>
    <row r="53" spans="1:22" ht="15">
      <c r="A53" s="289" t="s">
        <v>347</v>
      </c>
      <c r="B53" s="58" t="s">
        <v>149</v>
      </c>
      <c r="C53" s="449"/>
      <c r="D53" s="422" t="s">
        <v>36</v>
      </c>
      <c r="E53" s="98"/>
      <c r="F53" s="59"/>
      <c r="G53" s="97"/>
      <c r="H53" s="98"/>
      <c r="I53" s="98">
        <v>2</v>
      </c>
      <c r="J53" s="99"/>
      <c r="K53" s="507">
        <v>4</v>
      </c>
      <c r="L53" s="29" t="s">
        <v>690</v>
      </c>
      <c r="M53" s="399" t="s">
        <v>325</v>
      </c>
      <c r="N53" s="255" t="s">
        <v>130</v>
      </c>
      <c r="O53" s="76"/>
      <c r="P53" s="76"/>
      <c r="Q53" s="76"/>
      <c r="R53" s="76"/>
      <c r="S53" s="317" t="s">
        <v>158</v>
      </c>
      <c r="T53" s="96" t="s">
        <v>565</v>
      </c>
      <c r="V53" s="392"/>
    </row>
    <row r="54" spans="1:20" ht="15">
      <c r="A54" s="289" t="s">
        <v>348</v>
      </c>
      <c r="B54" s="58" t="s">
        <v>150</v>
      </c>
      <c r="C54" s="449"/>
      <c r="D54" s="422"/>
      <c r="E54" s="98" t="s">
        <v>36</v>
      </c>
      <c r="F54" s="59"/>
      <c r="G54" s="97">
        <v>2</v>
      </c>
      <c r="H54" s="98"/>
      <c r="I54" s="98"/>
      <c r="J54" s="99"/>
      <c r="K54" s="507">
        <v>2</v>
      </c>
      <c r="L54" s="79" t="s">
        <v>37</v>
      </c>
      <c r="M54" s="304"/>
      <c r="N54" s="254" t="s">
        <v>183</v>
      </c>
      <c r="O54" s="76"/>
      <c r="P54" s="76"/>
      <c r="Q54" s="76"/>
      <c r="R54" s="76"/>
      <c r="S54" s="317" t="s">
        <v>159</v>
      </c>
      <c r="T54" s="96" t="s">
        <v>566</v>
      </c>
    </row>
    <row r="55" spans="1:22" ht="15">
      <c r="A55" s="289" t="s">
        <v>349</v>
      </c>
      <c r="B55" s="58" t="s">
        <v>151</v>
      </c>
      <c r="C55" s="449" t="s">
        <v>36</v>
      </c>
      <c r="D55" s="422"/>
      <c r="E55" s="98"/>
      <c r="F55" s="59"/>
      <c r="G55" s="97">
        <v>2</v>
      </c>
      <c r="H55" s="98"/>
      <c r="I55" s="98"/>
      <c r="J55" s="99"/>
      <c r="K55" s="507">
        <v>2</v>
      </c>
      <c r="L55" s="79" t="s">
        <v>37</v>
      </c>
      <c r="M55" s="304"/>
      <c r="N55" s="254" t="s">
        <v>183</v>
      </c>
      <c r="O55" s="76"/>
      <c r="P55" s="76"/>
      <c r="Q55" s="76"/>
      <c r="R55" s="76"/>
      <c r="S55" s="316" t="s">
        <v>168</v>
      </c>
      <c r="T55" s="96" t="s">
        <v>567</v>
      </c>
      <c r="V55" s="392"/>
    </row>
    <row r="56" spans="1:22" ht="15">
      <c r="A56" s="289" t="s">
        <v>350</v>
      </c>
      <c r="B56" s="58" t="s">
        <v>152</v>
      </c>
      <c r="C56" s="449"/>
      <c r="D56" s="422" t="s">
        <v>36</v>
      </c>
      <c r="E56" s="98"/>
      <c r="F56" s="59"/>
      <c r="G56" s="97">
        <v>2</v>
      </c>
      <c r="H56" s="98"/>
      <c r="I56" s="98"/>
      <c r="J56" s="99"/>
      <c r="K56" s="507">
        <v>2</v>
      </c>
      <c r="L56" s="79" t="s">
        <v>37</v>
      </c>
      <c r="M56" s="304"/>
      <c r="N56" s="254" t="s">
        <v>183</v>
      </c>
      <c r="O56" s="76"/>
      <c r="P56" s="76"/>
      <c r="Q56" s="76"/>
      <c r="R56" s="76"/>
      <c r="S56" s="316" t="s">
        <v>168</v>
      </c>
      <c r="T56" s="96" t="s">
        <v>568</v>
      </c>
      <c r="V56" s="392"/>
    </row>
    <row r="57" spans="1:22" ht="15">
      <c r="A57" s="289" t="s">
        <v>351</v>
      </c>
      <c r="B57" s="58" t="s">
        <v>153</v>
      </c>
      <c r="C57" s="449" t="s">
        <v>36</v>
      </c>
      <c r="D57" s="422"/>
      <c r="E57" s="98"/>
      <c r="F57" s="59"/>
      <c r="G57" s="97">
        <v>2</v>
      </c>
      <c r="H57" s="98"/>
      <c r="I57" s="98"/>
      <c r="J57" s="99"/>
      <c r="K57" s="507">
        <v>2</v>
      </c>
      <c r="L57" s="79" t="s">
        <v>37</v>
      </c>
      <c r="M57" s="304"/>
      <c r="N57" s="254" t="s">
        <v>183</v>
      </c>
      <c r="O57" s="76"/>
      <c r="P57" s="76"/>
      <c r="Q57" s="76"/>
      <c r="R57" s="76"/>
      <c r="S57" s="317" t="s">
        <v>166</v>
      </c>
      <c r="T57" s="96" t="s">
        <v>569</v>
      </c>
      <c r="V57" s="392"/>
    </row>
    <row r="58" spans="1:22" ht="15">
      <c r="A58" s="289" t="s">
        <v>352</v>
      </c>
      <c r="B58" s="58" t="s">
        <v>154</v>
      </c>
      <c r="C58" s="449" t="s">
        <v>36</v>
      </c>
      <c r="D58" s="422"/>
      <c r="E58" s="98"/>
      <c r="F58" s="59"/>
      <c r="G58" s="97">
        <v>2</v>
      </c>
      <c r="H58" s="98"/>
      <c r="I58" s="98"/>
      <c r="J58" s="99"/>
      <c r="K58" s="507">
        <v>2</v>
      </c>
      <c r="L58" s="79" t="s">
        <v>37</v>
      </c>
      <c r="M58" s="304"/>
      <c r="N58" s="254" t="s">
        <v>183</v>
      </c>
      <c r="O58" s="76"/>
      <c r="P58" s="76"/>
      <c r="Q58" s="76"/>
      <c r="R58" s="76"/>
      <c r="S58" s="317" t="s">
        <v>166</v>
      </c>
      <c r="T58" s="96" t="s">
        <v>570</v>
      </c>
      <c r="V58" s="392"/>
    </row>
    <row r="59" spans="1:20" ht="15">
      <c r="A59" s="289" t="s">
        <v>353</v>
      </c>
      <c r="B59" s="58" t="s">
        <v>155</v>
      </c>
      <c r="C59" s="449"/>
      <c r="D59" s="422" t="s">
        <v>36</v>
      </c>
      <c r="E59" s="98"/>
      <c r="F59" s="59"/>
      <c r="G59" s="97">
        <v>3</v>
      </c>
      <c r="H59" s="98"/>
      <c r="I59" s="98"/>
      <c r="J59" s="99"/>
      <c r="K59" s="507">
        <v>3</v>
      </c>
      <c r="L59" s="79" t="s">
        <v>37</v>
      </c>
      <c r="M59" s="304"/>
      <c r="N59" s="254" t="s">
        <v>183</v>
      </c>
      <c r="O59" s="76"/>
      <c r="P59" s="76"/>
      <c r="Q59" s="76"/>
      <c r="R59" s="76"/>
      <c r="S59" s="317" t="s">
        <v>162</v>
      </c>
      <c r="T59" s="96" t="s">
        <v>571</v>
      </c>
    </row>
    <row r="60" spans="1:20" ht="15">
      <c r="A60" s="289" t="s">
        <v>354</v>
      </c>
      <c r="B60" s="58" t="s">
        <v>156</v>
      </c>
      <c r="C60" s="449"/>
      <c r="D60" s="422" t="s">
        <v>36</v>
      </c>
      <c r="E60" s="98"/>
      <c r="F60" s="59"/>
      <c r="G60" s="97">
        <v>2</v>
      </c>
      <c r="H60" s="98"/>
      <c r="I60" s="98"/>
      <c r="J60" s="99"/>
      <c r="K60" s="507">
        <v>2</v>
      </c>
      <c r="L60" s="79" t="s">
        <v>37</v>
      </c>
      <c r="M60" s="399" t="s">
        <v>326</v>
      </c>
      <c r="N60" s="255" t="s">
        <v>131</v>
      </c>
      <c r="O60" s="76"/>
      <c r="P60" s="76"/>
      <c r="Q60" s="76"/>
      <c r="R60" s="76"/>
      <c r="S60" s="317" t="s">
        <v>169</v>
      </c>
      <c r="T60" s="96" t="s">
        <v>572</v>
      </c>
    </row>
    <row r="61" spans="1:20" ht="15">
      <c r="A61" s="289" t="s">
        <v>355</v>
      </c>
      <c r="B61" s="58" t="s">
        <v>281</v>
      </c>
      <c r="C61" s="449"/>
      <c r="D61" s="422" t="s">
        <v>36</v>
      </c>
      <c r="E61" s="98"/>
      <c r="F61" s="59"/>
      <c r="G61" s="97">
        <v>2</v>
      </c>
      <c r="H61" s="98"/>
      <c r="I61" s="98"/>
      <c r="J61" s="99"/>
      <c r="K61" s="507">
        <v>2</v>
      </c>
      <c r="L61" s="79" t="s">
        <v>37</v>
      </c>
      <c r="M61" s="399" t="s">
        <v>326</v>
      </c>
      <c r="N61" s="255" t="s">
        <v>131</v>
      </c>
      <c r="O61" s="76"/>
      <c r="P61" s="76"/>
      <c r="Q61" s="76"/>
      <c r="R61" s="76"/>
      <c r="S61" s="317" t="s">
        <v>98</v>
      </c>
      <c r="T61" s="96" t="s">
        <v>573</v>
      </c>
    </row>
    <row r="62" spans="1:22" ht="15">
      <c r="A62" s="289" t="s">
        <v>356</v>
      </c>
      <c r="B62" s="58" t="s">
        <v>157</v>
      </c>
      <c r="C62" s="449" t="s">
        <v>36</v>
      </c>
      <c r="D62" s="422"/>
      <c r="E62" s="98"/>
      <c r="F62" s="59"/>
      <c r="G62" s="97">
        <v>2</v>
      </c>
      <c r="H62" s="98"/>
      <c r="I62" s="98"/>
      <c r="J62" s="99"/>
      <c r="K62" s="507">
        <v>2</v>
      </c>
      <c r="L62" s="79" t="s">
        <v>495</v>
      </c>
      <c r="M62" s="305"/>
      <c r="N62" s="218" t="s">
        <v>183</v>
      </c>
      <c r="O62" s="76"/>
      <c r="P62" s="76"/>
      <c r="Q62" s="76"/>
      <c r="R62" s="76"/>
      <c r="S62" s="317" t="s">
        <v>161</v>
      </c>
      <c r="T62" s="96" t="s">
        <v>574</v>
      </c>
      <c r="V62" s="392"/>
    </row>
    <row r="63" spans="1:20" s="457" customFormat="1" ht="15">
      <c r="A63" s="432"/>
      <c r="B63" s="433" t="s">
        <v>189</v>
      </c>
      <c r="C63" s="428">
        <f>SUMIF(C33:C62,"=x",$K33:$K62)</f>
        <v>8</v>
      </c>
      <c r="D63" s="508">
        <f>SUMIF(D33:D62,"=x",$K33:$K62)</f>
        <v>48</v>
      </c>
      <c r="E63" s="428">
        <f>SUMIF(E33:E62,"=x",$K33:$K62)</f>
        <v>23</v>
      </c>
      <c r="F63" s="428">
        <f>SUMIF(F33:F62,"=x",$K33:$K62)</f>
        <v>1</v>
      </c>
      <c r="G63" s="652">
        <f>SUM(C63:F63)</f>
        <v>80</v>
      </c>
      <c r="H63" s="653"/>
      <c r="I63" s="653"/>
      <c r="J63" s="653"/>
      <c r="K63" s="653"/>
      <c r="L63" s="654"/>
      <c r="M63" s="453"/>
      <c r="N63" s="454"/>
      <c r="O63" s="455"/>
      <c r="P63" s="455"/>
      <c r="Q63" s="455"/>
      <c r="R63" s="455"/>
      <c r="S63" s="456"/>
      <c r="T63" s="463"/>
    </row>
    <row r="64" spans="1:20" s="168" customFormat="1" ht="13.5" customHeight="1">
      <c r="A64" s="169"/>
      <c r="B64" s="147" t="s">
        <v>213</v>
      </c>
      <c r="C64" s="148">
        <v>4</v>
      </c>
      <c r="D64" s="149">
        <v>23</v>
      </c>
      <c r="E64" s="149">
        <v>18</v>
      </c>
      <c r="F64" s="150"/>
      <c r="G64" s="651">
        <f>SUM(C64:F64)</f>
        <v>45</v>
      </c>
      <c r="H64" s="536"/>
      <c r="I64" s="536"/>
      <c r="J64" s="536"/>
      <c r="K64" s="536"/>
      <c r="L64" s="537"/>
      <c r="M64" s="372"/>
      <c r="N64" s="219"/>
      <c r="O64" s="170"/>
      <c r="P64" s="170"/>
      <c r="Q64" s="170"/>
      <c r="R64" s="170"/>
      <c r="S64" s="318"/>
      <c r="T64" s="96"/>
    </row>
    <row r="65" spans="1:20" s="6" customFormat="1" ht="19.5" customHeight="1">
      <c r="A65" s="544" t="s">
        <v>461</v>
      </c>
      <c r="B65" s="545"/>
      <c r="C65" s="546"/>
      <c r="D65" s="547"/>
      <c r="E65" s="547"/>
      <c r="F65" s="547"/>
      <c r="G65" s="547"/>
      <c r="H65" s="547"/>
      <c r="I65" s="547"/>
      <c r="J65" s="547"/>
      <c r="K65" s="547"/>
      <c r="L65" s="548"/>
      <c r="M65" s="546"/>
      <c r="N65" s="547"/>
      <c r="O65" s="547"/>
      <c r="P65" s="547"/>
      <c r="Q65" s="547"/>
      <c r="R65" s="547"/>
      <c r="S65" s="548"/>
      <c r="T65" s="461"/>
    </row>
    <row r="66" spans="1:20" s="6" customFormat="1" ht="13.5" customHeight="1">
      <c r="A66" s="165"/>
      <c r="B66" s="258" t="s">
        <v>97</v>
      </c>
      <c r="C66" s="166"/>
      <c r="D66" s="450" t="s">
        <v>36</v>
      </c>
      <c r="E66" s="450"/>
      <c r="F66" s="451"/>
      <c r="G66" s="452"/>
      <c r="H66" s="421"/>
      <c r="I66" s="421"/>
      <c r="J66" s="447"/>
      <c r="K66" s="425">
        <v>2</v>
      </c>
      <c r="L66" s="29"/>
      <c r="M66" s="373"/>
      <c r="N66" s="220"/>
      <c r="O66" s="29"/>
      <c r="P66" s="29"/>
      <c r="Q66" s="29"/>
      <c r="R66" s="29"/>
      <c r="S66" s="319"/>
      <c r="T66" s="96"/>
    </row>
    <row r="67" spans="1:20" s="6" customFormat="1" ht="13.5" customHeight="1">
      <c r="A67" s="165"/>
      <c r="B67" s="258" t="s">
        <v>97</v>
      </c>
      <c r="C67" s="166"/>
      <c r="D67" s="450"/>
      <c r="E67" s="450"/>
      <c r="F67" s="451" t="s">
        <v>36</v>
      </c>
      <c r="G67" s="452"/>
      <c r="H67" s="421"/>
      <c r="I67" s="421"/>
      <c r="J67" s="447"/>
      <c r="K67" s="425">
        <v>4</v>
      </c>
      <c r="L67" s="29"/>
      <c r="M67" s="374"/>
      <c r="N67" s="220"/>
      <c r="O67" s="47"/>
      <c r="P67" s="47"/>
      <c r="Q67" s="47"/>
      <c r="R67" s="47"/>
      <c r="S67" s="320"/>
      <c r="T67" s="272"/>
    </row>
    <row r="68" spans="1:20" s="6" customFormat="1" ht="19.5" customHeight="1">
      <c r="A68" s="544" t="s">
        <v>44</v>
      </c>
      <c r="B68" s="545"/>
      <c r="C68" s="39"/>
      <c r="D68" s="40"/>
      <c r="E68" s="40"/>
      <c r="F68" s="40"/>
      <c r="G68" s="39"/>
      <c r="H68" s="40"/>
      <c r="I68" s="40"/>
      <c r="J68" s="40"/>
      <c r="K68" s="40"/>
      <c r="L68" s="95"/>
      <c r="M68" s="370"/>
      <c r="N68" s="217"/>
      <c r="O68" s="280"/>
      <c r="P68" s="280"/>
      <c r="Q68" s="280"/>
      <c r="R68" s="280"/>
      <c r="S68" s="313"/>
      <c r="T68" s="445"/>
    </row>
    <row r="69" spans="1:20" s="6" customFormat="1" ht="13.5" customHeight="1">
      <c r="A69" s="291" t="str">
        <f>mesterszak!A33</f>
        <v>diplm1ub17dm</v>
      </c>
      <c r="B69" s="240" t="str">
        <f>mesterszak!B33</f>
        <v>Diplomamunka I.</v>
      </c>
      <c r="C69" s="49"/>
      <c r="D69" s="50"/>
      <c r="E69" s="53" t="s">
        <v>36</v>
      </c>
      <c r="F69" s="54"/>
      <c r="G69" s="49"/>
      <c r="H69" s="20">
        <f>mesterszak!H33</f>
        <v>3</v>
      </c>
      <c r="I69" s="52"/>
      <c r="J69" s="78"/>
      <c r="K69" s="124">
        <f>mesterszak!K33</f>
        <v>5</v>
      </c>
      <c r="L69" s="124" t="str">
        <f>mesterszak!L33</f>
        <v>Gyj (5)</v>
      </c>
      <c r="M69" s="373"/>
      <c r="N69" s="220"/>
      <c r="O69" s="29"/>
      <c r="P69" s="29"/>
      <c r="Q69" s="29"/>
      <c r="R69" s="29"/>
      <c r="S69" s="342" t="str">
        <f>mesterszak!S33</f>
        <v>Nyitray László</v>
      </c>
      <c r="T69" s="272" t="str">
        <f>mesterszak!T33</f>
        <v>Thesis Research Work I. PR</v>
      </c>
    </row>
    <row r="70" spans="1:20" s="6" customFormat="1" ht="13.5" customHeight="1" thickBot="1">
      <c r="A70" s="291" t="str">
        <f>mesterszak!A34</f>
        <v>diplm2ub17dm</v>
      </c>
      <c r="B70" s="250" t="str">
        <f>mesterszak!B34</f>
        <v>Diplomamunka II.</v>
      </c>
      <c r="C70" s="177"/>
      <c r="D70" s="178"/>
      <c r="E70" s="179"/>
      <c r="F70" s="180" t="s">
        <v>36</v>
      </c>
      <c r="G70" s="177"/>
      <c r="H70" s="181">
        <f>mesterszak!H34</f>
        <v>17</v>
      </c>
      <c r="I70" s="189"/>
      <c r="J70" s="190"/>
      <c r="K70" s="191">
        <f>mesterszak!K34</f>
        <v>25</v>
      </c>
      <c r="L70" s="191" t="str">
        <f>mesterszak!L34</f>
        <v>Gyj (5)</v>
      </c>
      <c r="M70" s="390" t="s">
        <v>296</v>
      </c>
      <c r="N70" s="259" t="str">
        <f>mesterszak!N34</f>
        <v>Diplomamunka I.</v>
      </c>
      <c r="O70" s="29"/>
      <c r="P70" s="29"/>
      <c r="Q70" s="29"/>
      <c r="R70" s="29"/>
      <c r="S70" s="342" t="str">
        <f>mesterszak!S34</f>
        <v>Nyitray László</v>
      </c>
      <c r="T70" s="272" t="str">
        <f>mesterszak!T34</f>
        <v>Thesis Research Work II. PR</v>
      </c>
    </row>
    <row r="71" spans="1:20" s="6" customFormat="1" ht="24.75" customHeight="1" thickTop="1">
      <c r="A71" s="626" t="s">
        <v>218</v>
      </c>
      <c r="B71" s="627"/>
      <c r="C71" s="598"/>
      <c r="D71" s="599"/>
      <c r="E71" s="599"/>
      <c r="F71" s="600"/>
      <c r="G71" s="598"/>
      <c r="H71" s="599"/>
      <c r="I71" s="599"/>
      <c r="J71" s="599"/>
      <c r="K71" s="599"/>
      <c r="L71" s="600"/>
      <c r="M71" s="583"/>
      <c r="N71" s="583"/>
      <c r="O71" s="583"/>
      <c r="P71" s="583"/>
      <c r="Q71" s="583"/>
      <c r="R71" s="583"/>
      <c r="S71" s="638"/>
      <c r="T71" s="443"/>
    </row>
    <row r="72" spans="1:20" s="6" customFormat="1" ht="15" customHeight="1">
      <c r="A72" s="549" t="s">
        <v>38</v>
      </c>
      <c r="B72" s="550"/>
      <c r="C72" s="33">
        <f>SUMIF($A1:$A70,$A72,C1:C70)</f>
        <v>20</v>
      </c>
      <c r="D72" s="34">
        <f>SUMIF($A1:$A70,$A72,D1:D70)</f>
        <v>3</v>
      </c>
      <c r="E72" s="34">
        <f>SUMIF($A1:$A70,$A72,E1:E70)</f>
        <v>3</v>
      </c>
      <c r="F72" s="35">
        <f>SUMIF($A1:$A70,$A72,F1:F70)</f>
        <v>0</v>
      </c>
      <c r="G72" s="541">
        <f aca="true" t="shared" si="2" ref="G72:G78">SUM(C72:F72)</f>
        <v>26</v>
      </c>
      <c r="H72" s="622"/>
      <c r="I72" s="622"/>
      <c r="J72" s="622"/>
      <c r="K72" s="622"/>
      <c r="L72" s="623"/>
      <c r="M72" s="590"/>
      <c r="N72" s="590"/>
      <c r="O72" s="590"/>
      <c r="P72" s="590"/>
      <c r="Q72" s="590"/>
      <c r="R72" s="590"/>
      <c r="S72" s="639"/>
      <c r="T72" s="440"/>
    </row>
    <row r="73" spans="1:20" s="6" customFormat="1" ht="15" customHeight="1">
      <c r="A73" s="551" t="s">
        <v>39</v>
      </c>
      <c r="B73" s="552"/>
      <c r="C73" s="36">
        <f>SUMIF($A1:$A70,$A73,C1:C70)</f>
        <v>27</v>
      </c>
      <c r="D73" s="37">
        <f>SUMIF($A1:$A70,$A73,D1:D70)</f>
        <v>6</v>
      </c>
      <c r="E73" s="37">
        <f>SUMIF($A1:$A70,$A73,E1:E70)</f>
        <v>6</v>
      </c>
      <c r="F73" s="38">
        <f>SUMIF($A1:$A70,$A73,F1:F70)</f>
        <v>0</v>
      </c>
      <c r="G73" s="535">
        <f t="shared" si="2"/>
        <v>39</v>
      </c>
      <c r="H73" s="624"/>
      <c r="I73" s="624"/>
      <c r="J73" s="624"/>
      <c r="K73" s="624"/>
      <c r="L73" s="625"/>
      <c r="M73" s="590"/>
      <c r="N73" s="590"/>
      <c r="O73" s="590"/>
      <c r="P73" s="590"/>
      <c r="Q73" s="590"/>
      <c r="R73" s="590"/>
      <c r="S73" s="639"/>
      <c r="T73" s="440"/>
    </row>
    <row r="74" spans="1:20" s="6" customFormat="1" ht="15" customHeight="1" thickBot="1">
      <c r="A74" s="556" t="s">
        <v>40</v>
      </c>
      <c r="B74" s="557"/>
      <c r="C74" s="30">
        <f>SUMIF($A1:$A70,$A74,C1:C70)</f>
        <v>3</v>
      </c>
      <c r="D74" s="31">
        <f>SUMIF($A1:$A70,$A74,D1:D70)</f>
        <v>0</v>
      </c>
      <c r="E74" s="31">
        <f>SUMIF($A1:$A70,$A74,E1:E70)</f>
        <v>1</v>
      </c>
      <c r="F74" s="32">
        <f>SUMIF($A1:$A70,$A74,F1:F70)</f>
        <v>0</v>
      </c>
      <c r="G74" s="553">
        <f t="shared" si="2"/>
        <v>4</v>
      </c>
      <c r="H74" s="620"/>
      <c r="I74" s="620"/>
      <c r="J74" s="620"/>
      <c r="K74" s="620"/>
      <c r="L74" s="621"/>
      <c r="M74" s="590"/>
      <c r="N74" s="590"/>
      <c r="O74" s="590"/>
      <c r="P74" s="590"/>
      <c r="Q74" s="590"/>
      <c r="R74" s="590"/>
      <c r="S74" s="639"/>
      <c r="T74" s="440"/>
    </row>
    <row r="75" spans="1:19" s="6" customFormat="1" ht="15" customHeight="1" thickTop="1">
      <c r="A75" s="155"/>
      <c r="B75" s="156" t="s">
        <v>214</v>
      </c>
      <c r="C75" s="157">
        <f>C64</f>
        <v>4</v>
      </c>
      <c r="D75" s="158">
        <f>D64</f>
        <v>23</v>
      </c>
      <c r="E75" s="158">
        <f>E64</f>
        <v>18</v>
      </c>
      <c r="F75" s="159">
        <f>F64</f>
        <v>0</v>
      </c>
      <c r="G75" s="580">
        <f t="shared" si="2"/>
        <v>45</v>
      </c>
      <c r="H75" s="581"/>
      <c r="I75" s="581"/>
      <c r="J75" s="581"/>
      <c r="K75" s="581"/>
      <c r="L75" s="582"/>
      <c r="M75" s="375"/>
      <c r="N75" s="222"/>
      <c r="O75" s="152"/>
      <c r="P75" s="152"/>
      <c r="Q75" s="152"/>
      <c r="R75" s="152"/>
      <c r="S75" s="309"/>
    </row>
    <row r="76" spans="1:19" s="6" customFormat="1" ht="15" customHeight="1">
      <c r="A76" s="153"/>
      <c r="B76" s="154" t="s">
        <v>215</v>
      </c>
      <c r="C76" s="108">
        <f>SUMIF(C66:C67,"=x",$K66:$K67)</f>
        <v>0</v>
      </c>
      <c r="D76" s="102">
        <f>SUMIF(D66:D67,"=x",$K66:$K67)</f>
        <v>2</v>
      </c>
      <c r="E76" s="102">
        <f>SUMIF(E66:E67,"=x",$K66:$K67)</f>
        <v>0</v>
      </c>
      <c r="F76" s="123">
        <f>SUMIF(F66:F67,"=x",$K66:$K67)</f>
        <v>4</v>
      </c>
      <c r="G76" s="593">
        <f t="shared" si="2"/>
        <v>6</v>
      </c>
      <c r="H76" s="594"/>
      <c r="I76" s="594"/>
      <c r="J76" s="594"/>
      <c r="K76" s="594"/>
      <c r="L76" s="595"/>
      <c r="M76" s="376"/>
      <c r="N76" s="223"/>
      <c r="O76" s="151"/>
      <c r="P76" s="151"/>
      <c r="Q76" s="151"/>
      <c r="R76" s="151"/>
      <c r="S76" s="310"/>
    </row>
    <row r="77" spans="1:19" s="6" customFormat="1" ht="15" customHeight="1" thickBot="1">
      <c r="A77" s="160"/>
      <c r="B77" s="161" t="s">
        <v>216</v>
      </c>
      <c r="C77" s="162">
        <f>SUMIF(C69:C70,"=x",$K69:$K70)</f>
        <v>0</v>
      </c>
      <c r="D77" s="163">
        <f>SUMIF(D69:D70,"=x",$K69:$K70)</f>
        <v>0</v>
      </c>
      <c r="E77" s="163">
        <f>SUMIF(E69:E70,"=x",$K69:$K70)</f>
        <v>5</v>
      </c>
      <c r="F77" s="164">
        <f>SUMIF(F69:F70,"=x",$K69:$K70)</f>
        <v>25</v>
      </c>
      <c r="G77" s="574">
        <f t="shared" si="2"/>
        <v>30</v>
      </c>
      <c r="H77" s="575"/>
      <c r="I77" s="575"/>
      <c r="J77" s="575"/>
      <c r="K77" s="575"/>
      <c r="L77" s="576"/>
      <c r="M77" s="376"/>
      <c r="N77" s="223"/>
      <c r="O77" s="151"/>
      <c r="P77" s="151"/>
      <c r="Q77" s="151"/>
      <c r="R77" s="151"/>
      <c r="S77" s="310"/>
    </row>
    <row r="78" spans="1:19" s="6" customFormat="1" ht="24.75" customHeight="1" thickBot="1" thickTop="1">
      <c r="A78" s="184"/>
      <c r="B78" s="185" t="s">
        <v>217</v>
      </c>
      <c r="C78" s="186">
        <f>SUM(C75:C77,C73)</f>
        <v>31</v>
      </c>
      <c r="D78" s="187">
        <f>SUM(D75:D77,D73)</f>
        <v>31</v>
      </c>
      <c r="E78" s="187">
        <f>SUM(E75:E77,E73)</f>
        <v>29</v>
      </c>
      <c r="F78" s="188">
        <f>SUM(F75:F77,F73)</f>
        <v>29</v>
      </c>
      <c r="G78" s="577">
        <f t="shared" si="2"/>
        <v>120</v>
      </c>
      <c r="H78" s="578"/>
      <c r="I78" s="578"/>
      <c r="J78" s="578"/>
      <c r="K78" s="578"/>
      <c r="L78" s="579"/>
      <c r="M78" s="376"/>
      <c r="N78" s="223"/>
      <c r="O78" s="151"/>
      <c r="P78" s="151"/>
      <c r="Q78" s="151"/>
      <c r="R78" s="151"/>
      <c r="S78" s="310"/>
    </row>
    <row r="79" spans="1:19" s="6" customFormat="1" ht="15" customHeight="1" thickTop="1">
      <c r="A79" s="21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306"/>
      <c r="N79" s="21"/>
      <c r="O79" s="3"/>
      <c r="P79" s="3"/>
      <c r="Q79" s="3"/>
      <c r="R79" s="3"/>
      <c r="S79" s="311"/>
    </row>
    <row r="80" spans="1:19" s="6" customFormat="1" ht="15" customHeight="1">
      <c r="A80" s="224" t="str">
        <f>mesterszak!A41</f>
        <v>összes kollokvium</v>
      </c>
      <c r="B80" s="1"/>
      <c r="C80" s="4"/>
      <c r="D80" s="4"/>
      <c r="E80" s="4"/>
      <c r="F80" s="4"/>
      <c r="G80" s="4"/>
      <c r="H80" s="4"/>
      <c r="I80" s="4"/>
      <c r="J80" s="203"/>
      <c r="K80" s="64"/>
      <c r="L80" s="91"/>
      <c r="M80" s="306"/>
      <c r="N80" s="21"/>
      <c r="O80" s="3"/>
      <c r="P80" s="3"/>
      <c r="Q80" s="3"/>
      <c r="R80" s="3"/>
      <c r="S80" s="311"/>
    </row>
    <row r="81" spans="1:19" s="6" customFormat="1" ht="15" customHeight="1">
      <c r="A81" s="406" t="str">
        <f>mesterszak!A44</f>
        <v>AK = "A" típusú kollokvium</v>
      </c>
      <c r="B81" s="1"/>
      <c r="C81" s="4"/>
      <c r="D81" s="4"/>
      <c r="E81" s="4"/>
      <c r="F81" s="4"/>
      <c r="G81" s="4"/>
      <c r="H81" s="4"/>
      <c r="I81" s="142"/>
      <c r="J81" s="402"/>
      <c r="K81" s="367"/>
      <c r="L81" s="434"/>
      <c r="M81" s="306"/>
      <c r="N81" s="21"/>
      <c r="O81" s="3"/>
      <c r="P81" s="3"/>
      <c r="Q81" s="3"/>
      <c r="R81" s="3"/>
      <c r="S81" s="311"/>
    </row>
    <row r="82" spans="1:19" s="6" customFormat="1" ht="15" customHeight="1">
      <c r="A82" s="406" t="str">
        <f>mesterszak!A45</f>
        <v>BK = "B" típusú kollokvium</v>
      </c>
      <c r="B82" s="1"/>
      <c r="C82" s="4"/>
      <c r="D82" s="4"/>
      <c r="E82" s="4"/>
      <c r="F82" s="4"/>
      <c r="G82" s="4"/>
      <c r="H82" s="4"/>
      <c r="I82" s="113"/>
      <c r="J82" s="402"/>
      <c r="K82" s="367"/>
      <c r="L82" s="434"/>
      <c r="M82" s="306"/>
      <c r="N82" s="21"/>
      <c r="O82" s="3"/>
      <c r="P82" s="3"/>
      <c r="Q82" s="3"/>
      <c r="R82" s="3"/>
      <c r="S82" s="311"/>
    </row>
    <row r="83" spans="1:19" s="6" customFormat="1" ht="15" customHeight="1">
      <c r="A83" s="406" t="str">
        <f>mesterszak!A46</f>
        <v>CK = "C" típusú kollokvium</v>
      </c>
      <c r="B83" s="1"/>
      <c r="C83" s="4"/>
      <c r="D83" s="4"/>
      <c r="E83" s="4"/>
      <c r="F83" s="4"/>
      <c r="G83" s="4"/>
      <c r="H83" s="4"/>
      <c r="I83" s="113"/>
      <c r="J83" s="402"/>
      <c r="K83" s="367"/>
      <c r="L83" s="434"/>
      <c r="M83" s="306"/>
      <c r="N83" s="21"/>
      <c r="O83" s="3"/>
      <c r="P83" s="3"/>
      <c r="Q83" s="3"/>
      <c r="R83" s="3"/>
      <c r="S83" s="311"/>
    </row>
    <row r="84" spans="1:19" s="6" customFormat="1" ht="15" customHeight="1">
      <c r="A84" s="406" t="str">
        <f>mesterszak!A47</f>
        <v>DK = "D" típusú kollokvium</v>
      </c>
      <c r="B84" s="1"/>
      <c r="C84" s="4"/>
      <c r="D84" s="4"/>
      <c r="E84" s="4"/>
      <c r="F84" s="4"/>
      <c r="G84" s="4"/>
      <c r="H84" s="4"/>
      <c r="I84" s="113"/>
      <c r="J84" s="402"/>
      <c r="K84" s="367"/>
      <c r="L84" s="434"/>
      <c r="M84" s="306"/>
      <c r="N84" s="21"/>
      <c r="O84" s="3"/>
      <c r="P84" s="3"/>
      <c r="Q84" s="3"/>
      <c r="R84" s="3"/>
      <c r="S84" s="311"/>
    </row>
    <row r="85" spans="1:19" s="6" customFormat="1" ht="15" customHeight="1">
      <c r="A85" s="406" t="str">
        <f>mesterszak!A48</f>
        <v>Gyj = gyakorlati jegy (5 fokozatú)</v>
      </c>
      <c r="B85" s="1"/>
      <c r="C85" s="4"/>
      <c r="D85" s="4"/>
      <c r="E85" s="4"/>
      <c r="F85" s="4"/>
      <c r="G85" s="4"/>
      <c r="H85" s="4"/>
      <c r="I85" s="113"/>
      <c r="J85" s="460"/>
      <c r="K85" s="460"/>
      <c r="L85" s="460"/>
      <c r="M85" s="306"/>
      <c r="N85" s="21"/>
      <c r="O85" s="3"/>
      <c r="P85" s="3"/>
      <c r="Q85" s="3"/>
      <c r="R85" s="3"/>
      <c r="S85" s="311"/>
    </row>
    <row r="86" spans="1:19" s="6" customFormat="1" ht="15" customHeight="1">
      <c r="A86" s="406" t="str">
        <f>mesterszak!A49</f>
        <v>Hf = háromfokozatú értékelés</v>
      </c>
      <c r="B86" s="1"/>
      <c r="C86" s="4"/>
      <c r="D86" s="4"/>
      <c r="E86" s="4"/>
      <c r="F86" s="4"/>
      <c r="G86" s="4"/>
      <c r="H86" s="4"/>
      <c r="I86" s="113"/>
      <c r="J86" s="402"/>
      <c r="K86" s="367"/>
      <c r="L86" s="113"/>
      <c r="M86" s="306"/>
      <c r="N86" s="21"/>
      <c r="O86" s="3"/>
      <c r="P86" s="3"/>
      <c r="Q86" s="3"/>
      <c r="R86" s="3"/>
      <c r="S86" s="311"/>
    </row>
    <row r="87" spans="1:19" s="6" customFormat="1" ht="15" customHeight="1">
      <c r="A87" s="406" t="str">
        <f>mesterszak!A50</f>
        <v>Kf = kétfokozatú értékelés</v>
      </c>
      <c r="B87" s="1"/>
      <c r="C87" s="4"/>
      <c r="D87" s="4"/>
      <c r="E87" s="4"/>
      <c r="F87" s="4"/>
      <c r="G87" s="4"/>
      <c r="H87" s="4"/>
      <c r="I87" s="4"/>
      <c r="M87" s="306"/>
      <c r="N87" s="21"/>
      <c r="O87" s="3"/>
      <c r="P87" s="3"/>
      <c r="Q87" s="3"/>
      <c r="R87" s="3"/>
      <c r="S87" s="311"/>
    </row>
    <row r="88" spans="1:19" s="6" customFormat="1" ht="15" customHeight="1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306"/>
      <c r="N88" s="21"/>
      <c r="O88" s="3"/>
      <c r="P88" s="3"/>
      <c r="Q88" s="3"/>
      <c r="R88" s="3"/>
      <c r="S88" s="311"/>
    </row>
    <row r="89" spans="1:19" s="6" customFormat="1" ht="15">
      <c r="A89" s="409" t="str">
        <f>mesterszak!A52</f>
        <v>Előfeltételek</v>
      </c>
      <c r="B89" s="1"/>
      <c r="C89" s="4"/>
      <c r="D89" s="4"/>
      <c r="E89" s="4"/>
      <c r="F89" s="4"/>
      <c r="G89" s="4"/>
      <c r="H89" s="4"/>
      <c r="I89" s="4"/>
      <c r="J89" s="4"/>
      <c r="K89" s="4"/>
      <c r="M89" s="306"/>
      <c r="N89" s="21"/>
      <c r="O89" s="3"/>
      <c r="P89" s="3"/>
      <c r="Q89" s="3"/>
      <c r="R89" s="3"/>
      <c r="S89" s="311"/>
    </row>
    <row r="90" spans="1:19" s="6" customFormat="1" ht="15">
      <c r="A90" s="407" t="str">
        <f>mesterszak!A53</f>
        <v>erős</v>
      </c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306"/>
      <c r="N90" s="21"/>
      <c r="O90" s="3"/>
      <c r="P90" s="3"/>
      <c r="Q90" s="3"/>
      <c r="R90" s="3"/>
      <c r="S90" s="311"/>
    </row>
    <row r="91" spans="1:19" s="6" customFormat="1" ht="15">
      <c r="A91" s="408" t="str">
        <f>mesterszak!A54</f>
        <v>gyenge</v>
      </c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306"/>
      <c r="N91" s="21"/>
      <c r="O91" s="3"/>
      <c r="P91" s="3"/>
      <c r="Q91" s="3"/>
      <c r="R91" s="3"/>
      <c r="S91" s="311"/>
    </row>
    <row r="92" spans="1:19" s="6" customFormat="1" ht="15">
      <c r="A92" s="406" t="str">
        <f>mesterszak!A55</f>
        <v>(t) = társfelvétel</v>
      </c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306"/>
      <c r="N92" s="21"/>
      <c r="O92" s="3"/>
      <c r="P92" s="3"/>
      <c r="Q92" s="3"/>
      <c r="R92" s="3"/>
      <c r="S92" s="311"/>
    </row>
    <row r="93" spans="1:19" s="6" customFormat="1" ht="1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306"/>
      <c r="N93" s="21"/>
      <c r="O93" s="3"/>
      <c r="P93" s="3"/>
      <c r="Q93" s="3"/>
      <c r="R93" s="3"/>
      <c r="S93" s="311"/>
    </row>
    <row r="94" spans="1:19" s="6" customFormat="1" ht="1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306"/>
      <c r="N94" s="21"/>
      <c r="O94" s="3"/>
      <c r="P94" s="3"/>
      <c r="Q94" s="3"/>
      <c r="R94" s="3"/>
      <c r="S94" s="311"/>
    </row>
    <row r="95" spans="1:19" s="6" customFormat="1" ht="1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306"/>
      <c r="N95" s="21"/>
      <c r="O95" s="3"/>
      <c r="P95" s="3"/>
      <c r="Q95" s="3"/>
      <c r="R95" s="3"/>
      <c r="S95" s="311"/>
    </row>
    <row r="96" spans="1:19" s="6" customFormat="1" ht="1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306"/>
      <c r="N96" s="21"/>
      <c r="O96" s="3"/>
      <c r="P96" s="3"/>
      <c r="Q96" s="3"/>
      <c r="R96" s="3"/>
      <c r="S96" s="311"/>
    </row>
    <row r="97" spans="1:19" s="6" customFormat="1" ht="1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306"/>
      <c r="N97" s="21"/>
      <c r="O97" s="3"/>
      <c r="P97" s="3"/>
      <c r="Q97" s="3"/>
      <c r="R97" s="3"/>
      <c r="S97" s="311"/>
    </row>
    <row r="98" spans="1:19" s="6" customFormat="1" ht="1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306"/>
      <c r="N98" s="21"/>
      <c r="O98" s="3"/>
      <c r="P98" s="3"/>
      <c r="Q98" s="3"/>
      <c r="R98" s="3"/>
      <c r="S98" s="311"/>
    </row>
    <row r="99" spans="1:19" s="6" customFormat="1" ht="1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306"/>
      <c r="N99" s="21"/>
      <c r="O99" s="3"/>
      <c r="P99" s="3"/>
      <c r="Q99" s="3"/>
      <c r="R99" s="3"/>
      <c r="S99" s="311"/>
    </row>
    <row r="100" spans="1:19" s="6" customFormat="1" ht="1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306"/>
      <c r="N100" s="21"/>
      <c r="O100" s="3"/>
      <c r="P100" s="3"/>
      <c r="Q100" s="3"/>
      <c r="R100" s="3"/>
      <c r="S100" s="311"/>
    </row>
    <row r="101" spans="1:19" s="6" customFormat="1" ht="1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306"/>
      <c r="N101" s="21"/>
      <c r="O101" s="3"/>
      <c r="P101" s="3"/>
      <c r="Q101" s="3"/>
      <c r="R101" s="3"/>
      <c r="S101" s="311"/>
    </row>
    <row r="102" spans="1:19" s="6" customFormat="1" ht="1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306"/>
      <c r="N102" s="21"/>
      <c r="O102" s="3"/>
      <c r="P102" s="3"/>
      <c r="Q102" s="3"/>
      <c r="R102" s="3"/>
      <c r="S102" s="311"/>
    </row>
    <row r="103" spans="1:19" s="6" customFormat="1" ht="1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306"/>
      <c r="N103" s="21"/>
      <c r="O103" s="3"/>
      <c r="P103" s="3"/>
      <c r="Q103" s="3"/>
      <c r="R103" s="3"/>
      <c r="S103" s="311"/>
    </row>
    <row r="104" spans="1:19" s="6" customFormat="1" ht="1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306"/>
      <c r="N104" s="21"/>
      <c r="O104" s="3"/>
      <c r="P104" s="3"/>
      <c r="Q104" s="3"/>
      <c r="R104" s="3"/>
      <c r="S104" s="311"/>
    </row>
    <row r="105" spans="1:19" s="6" customFormat="1" ht="1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306"/>
      <c r="N105" s="21"/>
      <c r="O105" s="3"/>
      <c r="P105" s="3"/>
      <c r="Q105" s="3"/>
      <c r="R105" s="3"/>
      <c r="S105" s="311"/>
    </row>
    <row r="106" spans="1:19" s="6" customFormat="1" ht="1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306"/>
      <c r="N106" s="21"/>
      <c r="O106" s="3"/>
      <c r="P106" s="3"/>
      <c r="Q106" s="3"/>
      <c r="R106" s="3"/>
      <c r="S106" s="311"/>
    </row>
    <row r="107" spans="1:19" s="6" customFormat="1" ht="1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306"/>
      <c r="N107" s="21"/>
      <c r="O107" s="3"/>
      <c r="P107" s="3"/>
      <c r="Q107" s="3"/>
      <c r="R107" s="3"/>
      <c r="S107" s="311"/>
    </row>
    <row r="108" spans="1:19" s="6" customFormat="1" ht="1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306"/>
      <c r="N108" s="21"/>
      <c r="O108" s="3"/>
      <c r="P108" s="3"/>
      <c r="Q108" s="3"/>
      <c r="R108" s="3"/>
      <c r="S108" s="311"/>
    </row>
    <row r="109" spans="1:19" s="6" customFormat="1" ht="1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306"/>
      <c r="N109" s="21"/>
      <c r="O109" s="3"/>
      <c r="P109" s="3"/>
      <c r="Q109" s="3"/>
      <c r="R109" s="3"/>
      <c r="S109" s="311"/>
    </row>
    <row r="110" spans="1:19" s="6" customFormat="1" ht="1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306"/>
      <c r="N110" s="21"/>
      <c r="O110" s="3"/>
      <c r="P110" s="3"/>
      <c r="Q110" s="3"/>
      <c r="R110" s="3"/>
      <c r="S110" s="311"/>
    </row>
    <row r="111" spans="1:19" s="6" customFormat="1" ht="1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306"/>
      <c r="N111" s="21"/>
      <c r="O111" s="3"/>
      <c r="P111" s="3"/>
      <c r="Q111" s="3"/>
      <c r="R111" s="3"/>
      <c r="S111" s="311"/>
    </row>
    <row r="112" spans="1:19" s="6" customFormat="1" ht="1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306"/>
      <c r="N112" s="21"/>
      <c r="O112" s="3"/>
      <c r="P112" s="3"/>
      <c r="Q112" s="3"/>
      <c r="R112" s="3"/>
      <c r="S112" s="311"/>
    </row>
    <row r="113" spans="1:19" s="6" customFormat="1" ht="1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306"/>
      <c r="N113" s="21"/>
      <c r="O113" s="3"/>
      <c r="P113" s="3"/>
      <c r="Q113" s="3"/>
      <c r="R113" s="3"/>
      <c r="S113" s="311"/>
    </row>
    <row r="114" spans="1:19" s="6" customFormat="1" ht="1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306"/>
      <c r="N114" s="21"/>
      <c r="O114" s="3"/>
      <c r="P114" s="3"/>
      <c r="Q114" s="3"/>
      <c r="R114" s="3"/>
      <c r="S114" s="311"/>
    </row>
    <row r="115" spans="1:19" s="6" customFormat="1" ht="1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306"/>
      <c r="N115" s="21"/>
      <c r="O115" s="3"/>
      <c r="P115" s="3"/>
      <c r="Q115" s="3"/>
      <c r="R115" s="3"/>
      <c r="S115" s="311"/>
    </row>
    <row r="116" spans="1:19" s="6" customFormat="1" ht="1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306"/>
      <c r="N116" s="21"/>
      <c r="O116" s="3"/>
      <c r="P116" s="3"/>
      <c r="Q116" s="3"/>
      <c r="R116" s="3"/>
      <c r="S116" s="311"/>
    </row>
    <row r="117" spans="1:19" s="6" customFormat="1" ht="1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306"/>
      <c r="N117" s="21"/>
      <c r="O117" s="3"/>
      <c r="P117" s="3"/>
      <c r="Q117" s="3"/>
      <c r="R117" s="3"/>
      <c r="S117" s="311"/>
    </row>
    <row r="118" spans="1:19" s="6" customFormat="1" ht="1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06"/>
      <c r="N118" s="21"/>
      <c r="O118" s="3"/>
      <c r="P118" s="3"/>
      <c r="Q118" s="3"/>
      <c r="R118" s="3"/>
      <c r="S118" s="311"/>
    </row>
    <row r="119" spans="1:19" s="6" customFormat="1" ht="1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306"/>
      <c r="N119" s="21"/>
      <c r="O119" s="3"/>
      <c r="P119" s="3"/>
      <c r="Q119" s="3"/>
      <c r="R119" s="3"/>
      <c r="S119" s="311"/>
    </row>
    <row r="120" spans="1:19" s="6" customFormat="1" ht="1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306"/>
      <c r="N120" s="21"/>
      <c r="O120" s="3"/>
      <c r="P120" s="3"/>
      <c r="Q120" s="3"/>
      <c r="R120" s="3"/>
      <c r="S120" s="311"/>
    </row>
    <row r="121" spans="1:19" s="6" customFormat="1" ht="1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306"/>
      <c r="N121" s="21"/>
      <c r="O121" s="3"/>
      <c r="P121" s="3"/>
      <c r="Q121" s="3"/>
      <c r="R121" s="3"/>
      <c r="S121" s="311"/>
    </row>
    <row r="122" spans="1:19" s="6" customFormat="1" ht="1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06"/>
      <c r="N122" s="21"/>
      <c r="O122" s="3"/>
      <c r="P122" s="3"/>
      <c r="Q122" s="3"/>
      <c r="R122" s="3"/>
      <c r="S122" s="311"/>
    </row>
    <row r="123" spans="1:19" s="6" customFormat="1" ht="1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306"/>
      <c r="N123" s="21"/>
      <c r="O123" s="3"/>
      <c r="P123" s="3"/>
      <c r="Q123" s="3"/>
      <c r="R123" s="3"/>
      <c r="S123" s="311"/>
    </row>
    <row r="124" spans="1:19" s="6" customFormat="1" ht="1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306"/>
      <c r="N124" s="21"/>
      <c r="O124" s="3"/>
      <c r="P124" s="3"/>
      <c r="Q124" s="3"/>
      <c r="R124" s="3"/>
      <c r="S124" s="311"/>
    </row>
    <row r="125" spans="1:19" s="6" customFormat="1" ht="1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306"/>
      <c r="N125" s="21"/>
      <c r="O125" s="3"/>
      <c r="P125" s="3"/>
      <c r="Q125" s="3"/>
      <c r="R125" s="3"/>
      <c r="S125" s="311"/>
    </row>
    <row r="126" spans="1:19" s="6" customFormat="1" ht="1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306"/>
      <c r="N126" s="21"/>
      <c r="O126" s="3"/>
      <c r="P126" s="3"/>
      <c r="Q126" s="3"/>
      <c r="R126" s="3"/>
      <c r="S126" s="311"/>
    </row>
    <row r="127" spans="1:19" s="6" customFormat="1" ht="1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06"/>
      <c r="N127" s="21"/>
      <c r="O127" s="3"/>
      <c r="P127" s="3"/>
      <c r="Q127" s="3"/>
      <c r="R127" s="3"/>
      <c r="S127" s="311"/>
    </row>
    <row r="128" spans="1:19" s="6" customFormat="1" ht="1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306"/>
      <c r="N128" s="21"/>
      <c r="O128" s="3"/>
      <c r="P128" s="3"/>
      <c r="Q128" s="3"/>
      <c r="R128" s="3"/>
      <c r="S128" s="311"/>
    </row>
    <row r="129" spans="1:19" s="6" customFormat="1" ht="1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06"/>
      <c r="N129" s="21"/>
      <c r="O129" s="3"/>
      <c r="P129" s="3"/>
      <c r="Q129" s="3"/>
      <c r="R129" s="3"/>
      <c r="S129" s="311"/>
    </row>
    <row r="130" spans="1:19" s="6" customFormat="1" ht="1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306"/>
      <c r="N130" s="21"/>
      <c r="O130" s="3"/>
      <c r="P130" s="3"/>
      <c r="Q130" s="3"/>
      <c r="R130" s="3"/>
      <c r="S130" s="311"/>
    </row>
    <row r="131" spans="1:19" s="7" customFormat="1" ht="1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306"/>
      <c r="N131" s="21"/>
      <c r="O131" s="3"/>
      <c r="P131" s="3"/>
      <c r="Q131" s="3"/>
      <c r="R131" s="3"/>
      <c r="S131" s="311"/>
    </row>
    <row r="132" spans="1:19" s="7" customFormat="1" ht="1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306"/>
      <c r="N132" s="21"/>
      <c r="O132" s="3"/>
      <c r="P132" s="3"/>
      <c r="Q132" s="3"/>
      <c r="R132" s="3"/>
      <c r="S132" s="311"/>
    </row>
    <row r="133" spans="1:19" s="7" customFormat="1" ht="1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06"/>
      <c r="N133" s="21"/>
      <c r="O133" s="3"/>
      <c r="P133" s="3"/>
      <c r="Q133" s="3"/>
      <c r="R133" s="3"/>
      <c r="S133" s="311"/>
    </row>
    <row r="134" spans="1:19" s="7" customFormat="1" ht="1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306"/>
      <c r="N134" s="21"/>
      <c r="O134" s="3"/>
      <c r="P134" s="3"/>
      <c r="Q134" s="3"/>
      <c r="R134" s="3"/>
      <c r="S134" s="311"/>
    </row>
    <row r="135" spans="1:19" s="6" customFormat="1" ht="1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306"/>
      <c r="N135" s="21"/>
      <c r="O135" s="3"/>
      <c r="P135" s="3"/>
      <c r="Q135" s="3"/>
      <c r="R135" s="3"/>
      <c r="S135" s="311"/>
    </row>
    <row r="136" spans="1:19" s="6" customFormat="1" ht="1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306"/>
      <c r="N136" s="21"/>
      <c r="O136" s="3"/>
      <c r="P136" s="3"/>
      <c r="Q136" s="3"/>
      <c r="R136" s="3"/>
      <c r="S136" s="311"/>
    </row>
    <row r="137" spans="1:19" s="6" customFormat="1" ht="1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306"/>
      <c r="N137" s="21"/>
      <c r="O137" s="3"/>
      <c r="P137" s="3"/>
      <c r="Q137" s="3"/>
      <c r="R137" s="3"/>
      <c r="S137" s="311"/>
    </row>
    <row r="138" spans="1:19" s="6" customFormat="1" ht="1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306"/>
      <c r="N138" s="21"/>
      <c r="O138" s="3"/>
      <c r="P138" s="3"/>
      <c r="Q138" s="3"/>
      <c r="R138" s="3"/>
      <c r="S138" s="311"/>
    </row>
    <row r="139" spans="1:19" s="6" customFormat="1" ht="1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306"/>
      <c r="N139" s="21"/>
      <c r="O139" s="3"/>
      <c r="P139" s="3"/>
      <c r="Q139" s="3"/>
      <c r="R139" s="3"/>
      <c r="S139" s="311"/>
    </row>
    <row r="140" spans="1:19" s="6" customFormat="1" ht="1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306"/>
      <c r="N140" s="21"/>
      <c r="O140" s="3"/>
      <c r="P140" s="3"/>
      <c r="Q140" s="3"/>
      <c r="R140" s="3"/>
      <c r="S140" s="311"/>
    </row>
    <row r="141" spans="1:19" s="7" customFormat="1" ht="1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306"/>
      <c r="N141" s="21"/>
      <c r="O141" s="3"/>
      <c r="P141" s="3"/>
      <c r="Q141" s="3"/>
      <c r="R141" s="3"/>
      <c r="S141" s="311"/>
    </row>
    <row r="142" spans="1:19" s="7" customFormat="1" ht="1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306"/>
      <c r="N142" s="21"/>
      <c r="O142" s="3"/>
      <c r="P142" s="3"/>
      <c r="Q142" s="3"/>
      <c r="R142" s="3"/>
      <c r="S142" s="311"/>
    </row>
    <row r="143" spans="1:19" s="7" customFormat="1" ht="1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306"/>
      <c r="N143" s="21"/>
      <c r="O143" s="3"/>
      <c r="P143" s="3"/>
      <c r="Q143" s="3"/>
      <c r="R143" s="3"/>
      <c r="S143" s="311"/>
    </row>
    <row r="144" spans="1:19" s="7" customFormat="1" ht="1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306"/>
      <c r="N144" s="21"/>
      <c r="O144" s="3"/>
      <c r="P144" s="3"/>
      <c r="Q144" s="3"/>
      <c r="R144" s="3"/>
      <c r="S144" s="311"/>
    </row>
    <row r="145" spans="1:19" s="7" customFormat="1" ht="1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306"/>
      <c r="N145" s="21"/>
      <c r="O145" s="3"/>
      <c r="P145" s="3"/>
      <c r="Q145" s="3"/>
      <c r="R145" s="3"/>
      <c r="S145" s="311"/>
    </row>
    <row r="146" spans="1:19" s="8" customFormat="1" ht="1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306"/>
      <c r="N146" s="21"/>
      <c r="O146" s="3"/>
      <c r="P146" s="3"/>
      <c r="Q146" s="3"/>
      <c r="R146" s="3"/>
      <c r="S146" s="311"/>
    </row>
    <row r="147" spans="1:19" s="9" customFormat="1" ht="1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306"/>
      <c r="N147" s="21"/>
      <c r="O147" s="3"/>
      <c r="P147" s="3"/>
      <c r="Q147" s="3"/>
      <c r="R147" s="3"/>
      <c r="S147" s="311"/>
    </row>
    <row r="148" spans="1:19" s="6" customFormat="1" ht="1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306"/>
      <c r="N148" s="21"/>
      <c r="O148" s="3"/>
      <c r="P148" s="3"/>
      <c r="Q148" s="3"/>
      <c r="R148" s="3"/>
      <c r="S148" s="311"/>
    </row>
    <row r="149" spans="1:19" s="6" customFormat="1" ht="1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306"/>
      <c r="N149" s="21"/>
      <c r="O149" s="3"/>
      <c r="P149" s="3"/>
      <c r="Q149" s="3"/>
      <c r="R149" s="3"/>
      <c r="S149" s="311"/>
    </row>
    <row r="150" spans="1:19" s="6" customFormat="1" ht="1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306"/>
      <c r="N150" s="21"/>
      <c r="O150" s="3"/>
      <c r="P150" s="3"/>
      <c r="Q150" s="3"/>
      <c r="R150" s="3"/>
      <c r="S150" s="311"/>
    </row>
    <row r="151" spans="1:19" s="7" customFormat="1" ht="1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306"/>
      <c r="N151" s="21"/>
      <c r="O151" s="3"/>
      <c r="P151" s="3"/>
      <c r="Q151" s="3"/>
      <c r="R151" s="3"/>
      <c r="S151" s="311"/>
    </row>
    <row r="152" spans="1:19" s="6" customFormat="1" ht="1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306"/>
      <c r="N152" s="21"/>
      <c r="O152" s="3"/>
      <c r="P152" s="3"/>
      <c r="Q152" s="3"/>
      <c r="R152" s="3"/>
      <c r="S152" s="311"/>
    </row>
    <row r="153" spans="1:19" s="6" customFormat="1" ht="1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306"/>
      <c r="N153" s="21"/>
      <c r="O153" s="3"/>
      <c r="P153" s="3"/>
      <c r="Q153" s="3"/>
      <c r="R153" s="3"/>
      <c r="S153" s="311"/>
    </row>
    <row r="154" spans="1:19" s="6" customFormat="1" ht="1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306"/>
      <c r="N154" s="21"/>
      <c r="O154" s="3"/>
      <c r="P154" s="3"/>
      <c r="Q154" s="3"/>
      <c r="R154" s="3"/>
      <c r="S154" s="311"/>
    </row>
    <row r="155" spans="1:19" s="6" customFormat="1" ht="1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306"/>
      <c r="N155" s="21"/>
      <c r="O155" s="3"/>
      <c r="P155" s="3"/>
      <c r="Q155" s="3"/>
      <c r="R155" s="3"/>
      <c r="S155" s="311"/>
    </row>
    <row r="156" spans="1:19" s="6" customFormat="1" ht="1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306"/>
      <c r="N156" s="21"/>
      <c r="O156" s="3"/>
      <c r="P156" s="3"/>
      <c r="Q156" s="3"/>
      <c r="R156" s="3"/>
      <c r="S156" s="311"/>
    </row>
    <row r="157" spans="1:19" s="6" customFormat="1" ht="1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306"/>
      <c r="N157" s="21"/>
      <c r="O157" s="3"/>
      <c r="P157" s="3"/>
      <c r="Q157" s="3"/>
      <c r="R157" s="3"/>
      <c r="S157" s="311"/>
    </row>
    <row r="158" spans="1:19" s="6" customFormat="1" ht="1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306"/>
      <c r="N158" s="21"/>
      <c r="O158" s="3"/>
      <c r="P158" s="3"/>
      <c r="Q158" s="3"/>
      <c r="R158" s="3"/>
      <c r="S158" s="311"/>
    </row>
    <row r="159" spans="1:19" s="6" customFormat="1" ht="1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306"/>
      <c r="N159" s="21"/>
      <c r="O159" s="3"/>
      <c r="P159" s="3"/>
      <c r="Q159" s="3"/>
      <c r="R159" s="3"/>
      <c r="S159" s="311"/>
    </row>
    <row r="160" spans="1:19" s="7" customFormat="1" ht="1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306"/>
      <c r="N160" s="21"/>
      <c r="O160" s="3"/>
      <c r="P160" s="3"/>
      <c r="Q160" s="3"/>
      <c r="R160" s="3"/>
      <c r="S160" s="311"/>
    </row>
    <row r="161" spans="1:19" s="7" customFormat="1" ht="1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306"/>
      <c r="N161" s="21"/>
      <c r="O161" s="3"/>
      <c r="P161" s="3"/>
      <c r="Q161" s="3"/>
      <c r="R161" s="3"/>
      <c r="S161" s="311"/>
    </row>
    <row r="162" spans="1:19" s="7" customFormat="1" ht="1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306"/>
      <c r="N162" s="21"/>
      <c r="O162" s="3"/>
      <c r="P162" s="3"/>
      <c r="Q162" s="3"/>
      <c r="R162" s="3"/>
      <c r="S162" s="311"/>
    </row>
    <row r="163" spans="1:19" s="7" customFormat="1" ht="1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306"/>
      <c r="N163" s="21"/>
      <c r="O163" s="3"/>
      <c r="P163" s="3"/>
      <c r="Q163" s="3"/>
      <c r="R163" s="3"/>
      <c r="S163" s="311"/>
    </row>
    <row r="164" spans="1:19" s="7" customFormat="1" ht="1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306"/>
      <c r="N164" s="21"/>
      <c r="O164" s="3"/>
      <c r="P164" s="3"/>
      <c r="Q164" s="3"/>
      <c r="R164" s="3"/>
      <c r="S164" s="311"/>
    </row>
    <row r="165" spans="1:19" s="6" customFormat="1" ht="1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306"/>
      <c r="N165" s="21"/>
      <c r="O165" s="3"/>
      <c r="P165" s="3"/>
      <c r="Q165" s="3"/>
      <c r="R165" s="3"/>
      <c r="S165" s="311"/>
    </row>
    <row r="166" spans="1:19" s="6" customFormat="1" ht="1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306"/>
      <c r="N166" s="21"/>
      <c r="O166" s="3"/>
      <c r="P166" s="3"/>
      <c r="Q166" s="3"/>
      <c r="R166" s="3"/>
      <c r="S166" s="311"/>
    </row>
    <row r="167" spans="1:19" s="6" customFormat="1" ht="1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306"/>
      <c r="N167" s="21"/>
      <c r="O167" s="3"/>
      <c r="P167" s="3"/>
      <c r="Q167" s="3"/>
      <c r="R167" s="3"/>
      <c r="S167" s="311"/>
    </row>
    <row r="168" spans="1:19" s="6" customFormat="1" ht="1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306"/>
      <c r="N168" s="21"/>
      <c r="O168" s="3"/>
      <c r="P168" s="3"/>
      <c r="Q168" s="3"/>
      <c r="R168" s="3"/>
      <c r="S168" s="311"/>
    </row>
    <row r="169" spans="1:19" s="6" customFormat="1" ht="1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306"/>
      <c r="N169" s="21"/>
      <c r="O169" s="3"/>
      <c r="P169" s="3"/>
      <c r="Q169" s="3"/>
      <c r="R169" s="3"/>
      <c r="S169" s="311"/>
    </row>
    <row r="170" spans="1:19" s="6" customFormat="1" ht="15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306"/>
      <c r="N170" s="21"/>
      <c r="O170" s="3"/>
      <c r="P170" s="3"/>
      <c r="Q170" s="3"/>
      <c r="R170" s="3"/>
      <c r="S170" s="311"/>
    </row>
    <row r="171" spans="1:19" s="6" customFormat="1" ht="15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306"/>
      <c r="N171" s="21"/>
      <c r="O171" s="3"/>
      <c r="P171" s="3"/>
      <c r="Q171" s="3"/>
      <c r="R171" s="3"/>
      <c r="S171" s="311"/>
    </row>
    <row r="172" spans="1:19" s="6" customFormat="1" ht="15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306"/>
      <c r="N172" s="21"/>
      <c r="O172" s="3"/>
      <c r="P172" s="3"/>
      <c r="Q172" s="3"/>
      <c r="R172" s="3"/>
      <c r="S172" s="311"/>
    </row>
    <row r="173" spans="1:19" s="6" customFormat="1" ht="15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306"/>
      <c r="N173" s="21"/>
      <c r="O173" s="3"/>
      <c r="P173" s="3"/>
      <c r="Q173" s="3"/>
      <c r="R173" s="3"/>
      <c r="S173" s="311"/>
    </row>
    <row r="174" spans="1:19" s="7" customFormat="1" ht="15">
      <c r="A174" s="3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306"/>
      <c r="N174" s="21"/>
      <c r="O174" s="3"/>
      <c r="P174" s="3"/>
      <c r="Q174" s="3"/>
      <c r="R174" s="3"/>
      <c r="S174" s="311"/>
    </row>
    <row r="175" spans="1:19" s="7" customFormat="1" ht="15">
      <c r="A175" s="3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306"/>
      <c r="N175" s="21"/>
      <c r="O175" s="3"/>
      <c r="P175" s="3"/>
      <c r="Q175" s="3"/>
      <c r="R175" s="3"/>
      <c r="S175" s="311"/>
    </row>
    <row r="176" spans="1:19" s="7" customFormat="1" ht="15">
      <c r="A176" s="3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306"/>
      <c r="N176" s="21"/>
      <c r="O176" s="3"/>
      <c r="P176" s="3"/>
      <c r="Q176" s="3"/>
      <c r="R176" s="3"/>
      <c r="S176" s="311"/>
    </row>
    <row r="177" spans="1:19" s="6" customFormat="1" ht="15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306"/>
      <c r="N177" s="21"/>
      <c r="O177" s="3"/>
      <c r="P177" s="3"/>
      <c r="Q177" s="3"/>
      <c r="R177" s="3"/>
      <c r="S177" s="311"/>
    </row>
    <row r="178" spans="1:19" s="6" customFormat="1" ht="15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306"/>
      <c r="N178" s="21"/>
      <c r="O178" s="3"/>
      <c r="P178" s="3"/>
      <c r="Q178" s="3"/>
      <c r="R178" s="3"/>
      <c r="S178" s="311"/>
    </row>
    <row r="179" spans="1:19" s="6" customFormat="1" ht="15">
      <c r="A179" s="3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306"/>
      <c r="N179" s="21"/>
      <c r="O179" s="3"/>
      <c r="P179" s="3"/>
      <c r="Q179" s="3"/>
      <c r="R179" s="3"/>
      <c r="S179" s="311"/>
    </row>
    <row r="180" spans="1:19" s="6" customFormat="1" ht="15">
      <c r="A180" s="3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306"/>
      <c r="N180" s="21"/>
      <c r="O180" s="3"/>
      <c r="P180" s="3"/>
      <c r="Q180" s="3"/>
      <c r="R180" s="3"/>
      <c r="S180" s="311"/>
    </row>
    <row r="181" spans="1:19" s="6" customFormat="1" ht="15">
      <c r="A181" s="3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306"/>
      <c r="N181" s="21"/>
      <c r="O181" s="3"/>
      <c r="P181" s="3"/>
      <c r="Q181" s="3"/>
      <c r="R181" s="3"/>
      <c r="S181" s="311"/>
    </row>
    <row r="182" spans="1:19" s="6" customFormat="1" ht="15">
      <c r="A182" s="3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306"/>
      <c r="N182" s="21"/>
      <c r="O182" s="3"/>
      <c r="P182" s="3"/>
      <c r="Q182" s="3"/>
      <c r="R182" s="3"/>
      <c r="S182" s="311"/>
    </row>
    <row r="183" spans="1:19" s="6" customFormat="1" ht="15">
      <c r="A183" s="3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306"/>
      <c r="N183" s="21"/>
      <c r="O183" s="3"/>
      <c r="P183" s="3"/>
      <c r="Q183" s="3"/>
      <c r="R183" s="3"/>
      <c r="S183" s="311"/>
    </row>
    <row r="184" spans="1:19" s="7" customFormat="1" ht="15">
      <c r="A184" s="3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306"/>
      <c r="N184" s="21"/>
      <c r="O184" s="3"/>
      <c r="P184" s="3"/>
      <c r="Q184" s="3"/>
      <c r="R184" s="3"/>
      <c r="S184" s="311"/>
    </row>
    <row r="185" spans="1:19" s="6" customFormat="1" ht="15">
      <c r="A185" s="3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306"/>
      <c r="N185" s="21"/>
      <c r="O185" s="3"/>
      <c r="P185" s="3"/>
      <c r="Q185" s="3"/>
      <c r="R185" s="3"/>
      <c r="S185" s="311"/>
    </row>
    <row r="186" spans="1:19" s="6" customFormat="1" ht="15">
      <c r="A186" s="3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306"/>
      <c r="N186" s="21"/>
      <c r="O186" s="3"/>
      <c r="P186" s="3"/>
      <c r="Q186" s="3"/>
      <c r="R186" s="3"/>
      <c r="S186" s="311"/>
    </row>
    <row r="187" spans="1:19" s="6" customFormat="1" ht="15">
      <c r="A187" s="3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306"/>
      <c r="N187" s="21"/>
      <c r="O187" s="3"/>
      <c r="P187" s="3"/>
      <c r="Q187" s="3"/>
      <c r="R187" s="3"/>
      <c r="S187" s="311"/>
    </row>
    <row r="188" spans="1:19" s="6" customFormat="1" ht="15">
      <c r="A188" s="3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306"/>
      <c r="N188" s="21"/>
      <c r="O188" s="3"/>
      <c r="P188" s="3"/>
      <c r="Q188" s="3"/>
      <c r="R188" s="3"/>
      <c r="S188" s="311"/>
    </row>
    <row r="189" spans="1:19" s="6" customFormat="1" ht="15">
      <c r="A189" s="3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306"/>
      <c r="N189" s="21"/>
      <c r="O189" s="3"/>
      <c r="P189" s="3"/>
      <c r="Q189" s="3"/>
      <c r="R189" s="3"/>
      <c r="S189" s="311"/>
    </row>
    <row r="190" spans="1:19" s="6" customFormat="1" ht="15">
      <c r="A190" s="3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306"/>
      <c r="N190" s="21"/>
      <c r="O190" s="3"/>
      <c r="P190" s="3"/>
      <c r="Q190" s="3"/>
      <c r="R190" s="3"/>
      <c r="S190" s="311"/>
    </row>
    <row r="191" spans="1:19" s="6" customFormat="1" ht="15">
      <c r="A191" s="3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306"/>
      <c r="N191" s="21"/>
      <c r="O191" s="3"/>
      <c r="P191" s="3"/>
      <c r="Q191" s="3"/>
      <c r="R191" s="3"/>
      <c r="S191" s="311"/>
    </row>
    <row r="192" spans="1:19" s="6" customFormat="1" ht="15">
      <c r="A192" s="3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306"/>
      <c r="N192" s="21"/>
      <c r="O192" s="3"/>
      <c r="P192" s="3"/>
      <c r="Q192" s="3"/>
      <c r="R192" s="3"/>
      <c r="S192" s="311"/>
    </row>
    <row r="193" spans="1:19" s="6" customFormat="1" ht="15">
      <c r="A193" s="3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306"/>
      <c r="N193" s="21"/>
      <c r="O193" s="3"/>
      <c r="P193" s="3"/>
      <c r="Q193" s="3"/>
      <c r="R193" s="3"/>
      <c r="S193" s="311"/>
    </row>
  </sheetData>
  <sheetProtection/>
  <mergeCells count="84">
    <mergeCell ref="A1:B1"/>
    <mergeCell ref="A2:A3"/>
    <mergeCell ref="B2:B3"/>
    <mergeCell ref="C2:F2"/>
    <mergeCell ref="G2:J2"/>
    <mergeCell ref="A4:B4"/>
    <mergeCell ref="C4:F4"/>
    <mergeCell ref="G4:L4"/>
    <mergeCell ref="M4:S4"/>
    <mergeCell ref="S2:S3"/>
    <mergeCell ref="K2:K3"/>
    <mergeCell ref="L2:L3"/>
    <mergeCell ref="M2:N3"/>
    <mergeCell ref="O2:P3"/>
    <mergeCell ref="Q2:R3"/>
    <mergeCell ref="A10:B10"/>
    <mergeCell ref="G10:L10"/>
    <mergeCell ref="M10:S10"/>
    <mergeCell ref="A8:B8"/>
    <mergeCell ref="G8:L8"/>
    <mergeCell ref="M8:S8"/>
    <mergeCell ref="A9:B9"/>
    <mergeCell ref="G9:L9"/>
    <mergeCell ref="M9:S9"/>
    <mergeCell ref="A11:B11"/>
    <mergeCell ref="C11:F11"/>
    <mergeCell ref="G11:L11"/>
    <mergeCell ref="M11:S11"/>
    <mergeCell ref="A18:B18"/>
    <mergeCell ref="G18:L18"/>
    <mergeCell ref="M18:S18"/>
    <mergeCell ref="A19:B19"/>
    <mergeCell ref="G19:L19"/>
    <mergeCell ref="M19:S19"/>
    <mergeCell ref="A20:B20"/>
    <mergeCell ref="G20:L20"/>
    <mergeCell ref="M20:S20"/>
    <mergeCell ref="A21:B21"/>
    <mergeCell ref="G21:L21"/>
    <mergeCell ref="A22:B22"/>
    <mergeCell ref="G22:L22"/>
    <mergeCell ref="A65:B65"/>
    <mergeCell ref="A24:B24"/>
    <mergeCell ref="C24:F24"/>
    <mergeCell ref="G24:L24"/>
    <mergeCell ref="A29:B29"/>
    <mergeCell ref="G29:L29"/>
    <mergeCell ref="A23:B23"/>
    <mergeCell ref="G23:L23"/>
    <mergeCell ref="G63:L63"/>
    <mergeCell ref="A30:B30"/>
    <mergeCell ref="G30:L30"/>
    <mergeCell ref="A31:B31"/>
    <mergeCell ref="C32:N32"/>
    <mergeCell ref="A72:B72"/>
    <mergeCell ref="G72:L72"/>
    <mergeCell ref="M72:S72"/>
    <mergeCell ref="G31:L31"/>
    <mergeCell ref="G64:L64"/>
    <mergeCell ref="M65:S65"/>
    <mergeCell ref="A71:B71"/>
    <mergeCell ref="C71:F71"/>
    <mergeCell ref="A68:B68"/>
    <mergeCell ref="C65:L65"/>
    <mergeCell ref="G75:L75"/>
    <mergeCell ref="G76:L76"/>
    <mergeCell ref="G77:L77"/>
    <mergeCell ref="G78:L78"/>
    <mergeCell ref="T2:T3"/>
    <mergeCell ref="M21:S21"/>
    <mergeCell ref="M22:S22"/>
    <mergeCell ref="M23:S23"/>
    <mergeCell ref="M31:S31"/>
    <mergeCell ref="M24:S24"/>
    <mergeCell ref="G71:L71"/>
    <mergeCell ref="M71:S71"/>
    <mergeCell ref="M29:S29"/>
    <mergeCell ref="M30:S30"/>
    <mergeCell ref="A74:B74"/>
    <mergeCell ref="G74:L74"/>
    <mergeCell ref="A73:B73"/>
    <mergeCell ref="G73:L73"/>
    <mergeCell ref="M73:S73"/>
    <mergeCell ref="M74:S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2"/>
  <sheetViews>
    <sheetView zoomScale="85" zoomScaleNormal="85" zoomScalePageLayoutView="0"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6" sqref="B55:B56"/>
    </sheetView>
  </sheetViews>
  <sheetFormatPr defaultColWidth="10.7109375" defaultRowHeight="12.75"/>
  <cols>
    <col min="1" max="1" width="18.7109375" style="3" customWidth="1"/>
    <col min="2" max="2" width="60.7109375" style="1" customWidth="1"/>
    <col min="3" max="9" width="4.28125" style="4" customWidth="1"/>
    <col min="10" max="10" width="5.7109375" style="4" customWidth="1"/>
    <col min="11" max="11" width="4.28125" style="4" customWidth="1"/>
    <col min="12" max="12" width="6.140625" style="2" customWidth="1"/>
    <col min="13" max="13" width="16.7109375" style="306" customWidth="1"/>
    <col min="14" max="14" width="47.7109375" style="340" customWidth="1"/>
    <col min="15" max="15" width="5.7109375" style="3" customWidth="1"/>
    <col min="16" max="16" width="12.7109375" style="3" customWidth="1"/>
    <col min="17" max="17" width="6.28125" style="3" customWidth="1"/>
    <col min="18" max="18" width="12.7109375" style="3" customWidth="1"/>
    <col min="19" max="19" width="24.8515625" style="346" customWidth="1"/>
    <col min="20" max="20" width="72.7109375" style="1" customWidth="1"/>
    <col min="21" max="21" width="65.421875" style="1" customWidth="1"/>
    <col min="22" max="16384" width="10.7109375" style="1" customWidth="1"/>
  </cols>
  <sheetData>
    <row r="1" spans="1:19" s="2" customFormat="1" ht="45" customHeight="1" thickBot="1">
      <c r="A1" s="628" t="s">
        <v>715</v>
      </c>
      <c r="B1" s="629"/>
      <c r="C1" s="15"/>
      <c r="D1" s="15"/>
      <c r="E1" s="15"/>
      <c r="F1" s="15"/>
      <c r="G1" s="15"/>
      <c r="H1" s="15"/>
      <c r="I1" s="15"/>
      <c r="J1" s="15"/>
      <c r="K1" s="15"/>
      <c r="L1" s="5"/>
      <c r="M1" s="5"/>
      <c r="N1" s="326"/>
      <c r="O1" s="3"/>
      <c r="P1" s="3"/>
      <c r="Q1" s="3"/>
      <c r="R1" s="3"/>
      <c r="S1" s="341"/>
    </row>
    <row r="2" spans="1:20" ht="18" customHeight="1" thickTop="1">
      <c r="A2" s="570" t="s">
        <v>3</v>
      </c>
      <c r="B2" s="564" t="s">
        <v>2</v>
      </c>
      <c r="C2" s="572" t="s">
        <v>31</v>
      </c>
      <c r="D2" s="573"/>
      <c r="E2" s="573"/>
      <c r="F2" s="573"/>
      <c r="G2" s="572" t="s">
        <v>33</v>
      </c>
      <c r="H2" s="573"/>
      <c r="I2" s="573"/>
      <c r="J2" s="573"/>
      <c r="K2" s="560" t="s">
        <v>34</v>
      </c>
      <c r="L2" s="562" t="s">
        <v>35</v>
      </c>
      <c r="M2" s="570" t="s">
        <v>4</v>
      </c>
      <c r="N2" s="564"/>
      <c r="O2" s="564" t="s">
        <v>5</v>
      </c>
      <c r="P2" s="564"/>
      <c r="Q2" s="564" t="s">
        <v>11</v>
      </c>
      <c r="R2" s="564"/>
      <c r="S2" s="564" t="s">
        <v>6</v>
      </c>
      <c r="T2" s="640" t="s">
        <v>502</v>
      </c>
    </row>
    <row r="3" spans="1:20" ht="18" customHeight="1">
      <c r="A3" s="571"/>
      <c r="B3" s="565"/>
      <c r="C3" s="24">
        <v>1</v>
      </c>
      <c r="D3" s="25">
        <v>2</v>
      </c>
      <c r="E3" s="25">
        <v>3</v>
      </c>
      <c r="F3" s="25">
        <v>4</v>
      </c>
      <c r="G3" s="24" t="s">
        <v>0</v>
      </c>
      <c r="H3" s="25" t="s">
        <v>1</v>
      </c>
      <c r="I3" s="25" t="s">
        <v>10</v>
      </c>
      <c r="J3" s="25" t="s">
        <v>32</v>
      </c>
      <c r="K3" s="561"/>
      <c r="L3" s="563"/>
      <c r="M3" s="571"/>
      <c r="N3" s="565"/>
      <c r="O3" s="565"/>
      <c r="P3" s="565"/>
      <c r="Q3" s="565"/>
      <c r="R3" s="565"/>
      <c r="S3" s="565"/>
      <c r="T3" s="641"/>
    </row>
    <row r="4" spans="1:20" s="6" customFormat="1" ht="19.5" customHeight="1">
      <c r="A4" s="544" t="s">
        <v>456</v>
      </c>
      <c r="B4" s="545"/>
      <c r="C4" s="546"/>
      <c r="D4" s="547"/>
      <c r="E4" s="547"/>
      <c r="F4" s="547"/>
      <c r="G4" s="546"/>
      <c r="H4" s="547"/>
      <c r="I4" s="547"/>
      <c r="J4" s="547"/>
      <c r="K4" s="547"/>
      <c r="L4" s="548"/>
      <c r="M4" s="546"/>
      <c r="N4" s="547"/>
      <c r="O4" s="547"/>
      <c r="P4" s="547"/>
      <c r="Q4" s="547"/>
      <c r="R4" s="547"/>
      <c r="S4" s="548"/>
      <c r="T4" s="441"/>
    </row>
    <row r="5" spans="1:20" s="6" customFormat="1" ht="15">
      <c r="A5" s="287" t="str">
        <f>mesterszak!A5</f>
        <v>bioinfub17em</v>
      </c>
      <c r="B5" s="241" t="str">
        <f>mesterszak!B5</f>
        <v>Bioinformatika EA</v>
      </c>
      <c r="C5" s="71" t="str">
        <f>mesterszak!C5</f>
        <v>x</v>
      </c>
      <c r="D5" s="13"/>
      <c r="E5" s="13"/>
      <c r="F5" s="11"/>
      <c r="G5" s="71">
        <f>mesterszak!G5</f>
        <v>2</v>
      </c>
      <c r="H5" s="20" t="s">
        <v>41</v>
      </c>
      <c r="I5" s="20"/>
      <c r="J5" s="55"/>
      <c r="K5" s="73">
        <f>mesterszak!K5</f>
        <v>2</v>
      </c>
      <c r="L5" s="73" t="str">
        <f>mesterszak!L5</f>
        <v>DK</v>
      </c>
      <c r="M5" s="281" t="s">
        <v>288</v>
      </c>
      <c r="N5" s="292" t="str">
        <f>mesterszak!N5</f>
        <v>Bioinformatika GY (t)</v>
      </c>
      <c r="O5" s="14"/>
      <c r="P5" s="12"/>
      <c r="Q5" s="14"/>
      <c r="R5" s="14"/>
      <c r="S5" s="292" t="str">
        <f>mesterszak!S5</f>
        <v>Vellai Tibor</v>
      </c>
      <c r="T5" s="272" t="str">
        <f>mesterszak!T5</f>
        <v>Bioinformatics  L</v>
      </c>
    </row>
    <row r="6" spans="1:20" s="6" customFormat="1" ht="15">
      <c r="A6" s="287" t="str">
        <f>mesterszak!A6</f>
        <v>bioinfub17gm</v>
      </c>
      <c r="B6" s="241" t="str">
        <f>mesterszak!B6</f>
        <v>Bioinformatika GY</v>
      </c>
      <c r="C6" s="71" t="str">
        <f>mesterszak!C6</f>
        <v>x</v>
      </c>
      <c r="D6" s="13"/>
      <c r="E6" s="13"/>
      <c r="F6" s="11"/>
      <c r="G6" s="69"/>
      <c r="H6" s="69">
        <f>mesterszak!H6</f>
        <v>2</v>
      </c>
      <c r="I6" s="20"/>
      <c r="J6" s="55"/>
      <c r="K6" s="73">
        <f>mesterszak!K6</f>
        <v>4</v>
      </c>
      <c r="L6" s="73" t="str">
        <f>mesterszak!L6</f>
        <v>Gyj (5)</v>
      </c>
      <c r="M6" s="281" t="s">
        <v>287</v>
      </c>
      <c r="N6" s="292" t="str">
        <f>mesterszak!N6</f>
        <v>Bioinformatika EA (t)</v>
      </c>
      <c r="O6" s="14"/>
      <c r="P6" s="12"/>
      <c r="Q6" s="14"/>
      <c r="R6" s="14"/>
      <c r="S6" s="292" t="str">
        <f>mesterszak!S6</f>
        <v>Vellai Tibor</v>
      </c>
      <c r="T6" s="272" t="str">
        <f>mesterszak!T6</f>
        <v>Bioinformatics PR</v>
      </c>
    </row>
    <row r="7" spans="1:20" s="6" customFormat="1" ht="15">
      <c r="A7" s="287" t="str">
        <f>mesterszak!A7</f>
        <v>biometub17vm</v>
      </c>
      <c r="B7" s="241" t="str">
        <f>mesterszak!B7</f>
        <v>Biometria, haladó biostatisztika EA+GY</v>
      </c>
      <c r="C7" s="71" t="str">
        <f>mesterszak!C7</f>
        <v>x</v>
      </c>
      <c r="D7" s="13"/>
      <c r="E7" s="13"/>
      <c r="F7" s="11"/>
      <c r="G7" s="69">
        <f>mesterszak!G7</f>
        <v>1</v>
      </c>
      <c r="H7" s="69">
        <f>mesterszak!H7</f>
        <v>2</v>
      </c>
      <c r="I7" s="20"/>
      <c r="J7" s="55"/>
      <c r="K7" s="73">
        <f>mesterszak!K7</f>
        <v>5</v>
      </c>
      <c r="L7" s="73" t="str">
        <f>mesterszak!L7</f>
        <v>Gyj (5)</v>
      </c>
      <c r="M7" s="377"/>
      <c r="N7" s="328" t="str">
        <f>mesterszak!N7</f>
        <v>–</v>
      </c>
      <c r="O7" s="14"/>
      <c r="P7" s="12"/>
      <c r="Q7" s="14"/>
      <c r="R7" s="14"/>
      <c r="S7" s="292" t="str">
        <f>mesterszak!S7</f>
        <v>Podani János</v>
      </c>
      <c r="T7" s="272" t="str">
        <f>mesterszak!T7</f>
        <v>Biometry, advanced biostatistics L+PR</v>
      </c>
    </row>
    <row r="8" spans="1:20" s="6" customFormat="1" ht="15">
      <c r="A8" s="549" t="s">
        <v>38</v>
      </c>
      <c r="B8" s="550"/>
      <c r="C8" s="33">
        <f>SUMIF(C5:C7,"=x",$G5:$G7)+SUMIF(C5:C7,"=x",$H5:$H7)+SUMIF(C5:C7,"=x",$I5:$I7)</f>
        <v>7</v>
      </c>
      <c r="D8" s="34">
        <f>SUMIF(D5:D7,"=x",$G5:$G7)+SUMIF(D5:D7,"=x",$H5:$H7)+SUMIF(D5:D7,"=x",$I5:$I7)</f>
        <v>0</v>
      </c>
      <c r="E8" s="34">
        <f>SUMIF(E5:E7,"=x",$G5:$G7)+SUMIF(E5:E7,"=x",$H5:$H7)+SUMIF(E5:E7,"=x",$I5:$I7)</f>
        <v>0</v>
      </c>
      <c r="F8" s="34">
        <f>SUMIF(F5:F7,"=x",$G5:$G7)+SUMIF(F5:F7,"=x",$H5:$H7)+SUMIF(F5:F7,"=x",$I5:$I7)</f>
        <v>0</v>
      </c>
      <c r="G8" s="541">
        <f>SUM(C8:F8)</f>
        <v>7</v>
      </c>
      <c r="H8" s="542"/>
      <c r="I8" s="542"/>
      <c r="J8" s="542"/>
      <c r="K8" s="542"/>
      <c r="L8" s="543"/>
      <c r="M8" s="538"/>
      <c r="N8" s="539"/>
      <c r="O8" s="539"/>
      <c r="P8" s="539"/>
      <c r="Q8" s="539"/>
      <c r="R8" s="539"/>
      <c r="S8" s="540"/>
      <c r="T8" s="444"/>
    </row>
    <row r="9" spans="1:20" s="6" customFormat="1" ht="15">
      <c r="A9" s="551" t="s">
        <v>39</v>
      </c>
      <c r="B9" s="552"/>
      <c r="C9" s="36">
        <f>SUMIF(C5:C7,"=x",$K5:$K7)</f>
        <v>11</v>
      </c>
      <c r="D9" s="37">
        <f>SUMIF(D5:D7,"=x",$K5:$K7)</f>
        <v>0</v>
      </c>
      <c r="E9" s="37">
        <f>SUMIF(E5:E7,"=x",$K5:$K7)</f>
        <v>0</v>
      </c>
      <c r="F9" s="37">
        <f>SUMIF(F5:F7,"=x",$K5:$K7)</f>
        <v>0</v>
      </c>
      <c r="G9" s="535">
        <f>SUM(C9:F9)</f>
        <v>11</v>
      </c>
      <c r="H9" s="536"/>
      <c r="I9" s="536"/>
      <c r="J9" s="536"/>
      <c r="K9" s="536"/>
      <c r="L9" s="537"/>
      <c r="M9" s="538"/>
      <c r="N9" s="539"/>
      <c r="O9" s="539"/>
      <c r="P9" s="539"/>
      <c r="Q9" s="539"/>
      <c r="R9" s="539"/>
      <c r="S9" s="540"/>
      <c r="T9" s="444"/>
    </row>
    <row r="10" spans="1:20" s="6" customFormat="1" ht="15">
      <c r="A10" s="556" t="s">
        <v>40</v>
      </c>
      <c r="B10" s="557"/>
      <c r="C10" s="30">
        <f>SUMPRODUCT(--(C5:C7="x"),--($L5:$L7="K"))</f>
        <v>0</v>
      </c>
      <c r="D10" s="31">
        <f>SUMPRODUCT(--(D$5:D$7="x"),--($L$5:$L$7="K"))</f>
        <v>0</v>
      </c>
      <c r="E10" s="31">
        <f>SUMPRODUCT(--(E$5:E$7="x"),--($L$5:$L$7="K"))</f>
        <v>0</v>
      </c>
      <c r="F10" s="31">
        <f>SUMPRODUCT(--(F$5:F$7="x"),--($L$5:$L$7="K"))</f>
        <v>0</v>
      </c>
      <c r="G10" s="553">
        <f>SUM(C10:F10)</f>
        <v>0</v>
      </c>
      <c r="H10" s="554"/>
      <c r="I10" s="554"/>
      <c r="J10" s="554"/>
      <c r="K10" s="554"/>
      <c r="L10" s="555"/>
      <c r="M10" s="538"/>
      <c r="N10" s="539"/>
      <c r="O10" s="539"/>
      <c r="P10" s="539"/>
      <c r="Q10" s="539"/>
      <c r="R10" s="539"/>
      <c r="S10" s="540"/>
      <c r="T10" s="444"/>
    </row>
    <row r="11" spans="1:20" s="6" customFormat="1" ht="19.5" customHeight="1">
      <c r="A11" s="544" t="s">
        <v>457</v>
      </c>
      <c r="B11" s="545"/>
      <c r="C11" s="546"/>
      <c r="D11" s="547"/>
      <c r="E11" s="547"/>
      <c r="F11" s="547"/>
      <c r="G11" s="546"/>
      <c r="H11" s="547"/>
      <c r="I11" s="547"/>
      <c r="J11" s="547"/>
      <c r="K11" s="547"/>
      <c r="L11" s="548"/>
      <c r="M11" s="546"/>
      <c r="N11" s="547"/>
      <c r="O11" s="547"/>
      <c r="P11" s="547"/>
      <c r="Q11" s="547"/>
      <c r="R11" s="547"/>
      <c r="S11" s="548"/>
      <c r="T11" s="443"/>
    </row>
    <row r="12" spans="1:20" s="6" customFormat="1" ht="15">
      <c r="A12" s="287" t="str">
        <f>mesterszak!A12</f>
        <v>bioetiub17em</v>
      </c>
      <c r="B12" s="241" t="str">
        <f>mesterszak!B12</f>
        <v>Bioetika és tudományfilozófia EA</v>
      </c>
      <c r="C12" s="71" t="str">
        <f>mesterszak!C12</f>
        <v>x</v>
      </c>
      <c r="D12" s="13"/>
      <c r="E12" s="13"/>
      <c r="F12" s="11"/>
      <c r="G12" s="71">
        <f>mesterszak!G12</f>
        <v>1</v>
      </c>
      <c r="H12" s="20"/>
      <c r="I12" s="20"/>
      <c r="J12" s="55"/>
      <c r="K12" s="73">
        <f>mesterszak!K12</f>
        <v>1</v>
      </c>
      <c r="L12" s="73" t="str">
        <f>mesterszak!L12</f>
        <v>K</v>
      </c>
      <c r="M12" s="377"/>
      <c r="N12" s="328" t="str">
        <f>mesterszak!N12</f>
        <v>–</v>
      </c>
      <c r="O12" s="14"/>
      <c r="P12" s="12"/>
      <c r="Q12" s="14"/>
      <c r="R12" s="14"/>
      <c r="S12" s="292" t="str">
        <f>mesterszak!S12</f>
        <v>Lőw Péter</v>
      </c>
      <c r="T12" s="272" t="str">
        <f>mesterszak!T12</f>
        <v>Bioethics and Philosophy of Science L</v>
      </c>
    </row>
    <row r="13" spans="1:20" s="6" customFormat="1" ht="15">
      <c r="A13" s="287" t="str">
        <f>mesterszak!A13</f>
        <v>kutmodub17gm</v>
      </c>
      <c r="B13" s="241" t="str">
        <f>mesterszak!B13</f>
        <v>Kutatásmódszertan GY</v>
      </c>
      <c r="C13" s="71" t="str">
        <f>mesterszak!C13</f>
        <v>x</v>
      </c>
      <c r="D13" s="13"/>
      <c r="E13" s="13"/>
      <c r="F13" s="11"/>
      <c r="G13" s="27"/>
      <c r="H13" s="69">
        <f>mesterszak!H13</f>
        <v>3</v>
      </c>
      <c r="I13" s="20"/>
      <c r="J13" s="55" t="s">
        <v>41</v>
      </c>
      <c r="K13" s="73">
        <f>mesterszak!K13</f>
        <v>6</v>
      </c>
      <c r="L13" s="73" t="str">
        <f>mesterszak!L13</f>
        <v>Gyj (5)</v>
      </c>
      <c r="M13" s="377"/>
      <c r="N13" s="328" t="str">
        <f>mesterszak!N13</f>
        <v>–</v>
      </c>
      <c r="O13" s="14"/>
      <c r="P13" s="12"/>
      <c r="Q13" s="14"/>
      <c r="R13" s="14"/>
      <c r="S13" s="292" t="str">
        <f>mesterszak!S13</f>
        <v>Miklósi Ádám</v>
      </c>
      <c r="T13" s="272" t="str">
        <f>mesterszak!T13</f>
        <v>Research methods PR</v>
      </c>
    </row>
    <row r="14" spans="1:20" s="6" customFormat="1" ht="15">
      <c r="A14" s="287" t="str">
        <f>mesterszak!A14</f>
        <v>gentecub17em</v>
      </c>
      <c r="B14" s="241" t="str">
        <f>mesterszak!B14</f>
        <v>Géntechnológia EA</v>
      </c>
      <c r="C14" s="71" t="str">
        <f>mesterszak!C14</f>
        <v>x</v>
      </c>
      <c r="D14" s="13" t="s">
        <v>41</v>
      </c>
      <c r="E14" s="13"/>
      <c r="F14" s="11"/>
      <c r="G14" s="71">
        <f>mesterszak!G14</f>
        <v>2</v>
      </c>
      <c r="H14" s="20"/>
      <c r="I14" s="20"/>
      <c r="J14" s="55" t="s">
        <v>41</v>
      </c>
      <c r="K14" s="73">
        <f>mesterszak!K14</f>
        <v>2</v>
      </c>
      <c r="L14" s="73" t="str">
        <f>mesterszak!L14</f>
        <v>K</v>
      </c>
      <c r="M14" s="377"/>
      <c r="N14" s="328" t="str">
        <f>mesterszak!N14</f>
        <v>–</v>
      </c>
      <c r="O14" s="14"/>
      <c r="P14" s="12"/>
      <c r="Q14" s="14"/>
      <c r="R14" s="14"/>
      <c r="S14" s="292" t="str">
        <f>mesterszak!S14</f>
        <v>Málnási-Csizmadia András</v>
      </c>
      <c r="T14" s="272" t="str">
        <f>mesterszak!T14</f>
        <v>Genetechnology L</v>
      </c>
    </row>
    <row r="15" spans="1:20" s="6" customFormat="1" ht="15">
      <c r="A15" s="287" t="str">
        <f>mesterszak!A15</f>
        <v>rendb1ub17em</v>
      </c>
      <c r="B15" s="241" t="str">
        <f>mesterszak!B15</f>
        <v>Rendszerbiológia és omika tudományok I. EA</v>
      </c>
      <c r="C15" s="26"/>
      <c r="D15" s="69" t="str">
        <f>mesterszak!D15</f>
        <v>x</v>
      </c>
      <c r="E15" s="13"/>
      <c r="F15" s="11"/>
      <c r="G15" s="71">
        <f>mesterszak!G15</f>
        <v>2</v>
      </c>
      <c r="H15" s="20"/>
      <c r="I15" s="20" t="s">
        <v>41</v>
      </c>
      <c r="J15" s="55" t="s">
        <v>41</v>
      </c>
      <c r="K15" s="73">
        <f>mesterszak!K15</f>
        <v>2</v>
      </c>
      <c r="L15" s="73" t="str">
        <f>mesterszak!L15</f>
        <v>AK</v>
      </c>
      <c r="M15" s="377"/>
      <c r="N15" s="328" t="str">
        <f>mesterszak!N15</f>
        <v>–</v>
      </c>
      <c r="O15" s="14"/>
      <c r="P15" s="12"/>
      <c r="Q15" s="14"/>
      <c r="R15" s="14"/>
      <c r="S15" s="292" t="str">
        <f>mesterszak!S15</f>
        <v>Dobolyi Árpád</v>
      </c>
      <c r="T15" s="272" t="str">
        <f>mesterszak!T15</f>
        <v>Systems and omics biology I. L</v>
      </c>
    </row>
    <row r="16" spans="1:20" s="6" customFormat="1" ht="15">
      <c r="A16" s="287" t="str">
        <f>mesterszak!A16</f>
        <v>terembub17em</v>
      </c>
      <c r="B16" s="241" t="str">
        <f>mesterszak!B16</f>
        <v>Természet és ember EA</v>
      </c>
      <c r="C16" s="26"/>
      <c r="D16" s="13" t="s">
        <v>41</v>
      </c>
      <c r="E16" s="69" t="str">
        <f>mesterszak!E16</f>
        <v>x</v>
      </c>
      <c r="F16" s="11"/>
      <c r="G16" s="71">
        <f>mesterszak!G16</f>
        <v>2</v>
      </c>
      <c r="H16" s="20"/>
      <c r="I16" s="20" t="s">
        <v>41</v>
      </c>
      <c r="J16" s="55" t="s">
        <v>41</v>
      </c>
      <c r="K16" s="73">
        <f>mesterszak!K16</f>
        <v>2</v>
      </c>
      <c r="L16" s="73" t="str">
        <f>mesterszak!L16</f>
        <v>K</v>
      </c>
      <c r="M16" s="377"/>
      <c r="N16" s="328" t="str">
        <f>mesterszak!N16</f>
        <v>–</v>
      </c>
      <c r="O16" s="14"/>
      <c r="P16" s="12"/>
      <c r="Q16" s="14"/>
      <c r="R16" s="14"/>
      <c r="S16" s="292" t="str">
        <f>mesterszak!S16</f>
        <v>Oborny Beáta</v>
      </c>
      <c r="T16" s="272" t="str">
        <f>mesterszak!T16</f>
        <v>Nature and humankind L</v>
      </c>
    </row>
    <row r="17" spans="1:20" s="6" customFormat="1" ht="15">
      <c r="A17" s="287" t="str">
        <f>mesterszak!A17</f>
        <v>mamgy1ub17gm</v>
      </c>
      <c r="B17" s="241" t="str">
        <f>mesterszak!B17</f>
        <v>Magasabb módszertani gyakorlat I. GY</v>
      </c>
      <c r="C17" s="26"/>
      <c r="D17" s="69" t="str">
        <f>mesterszak!D17</f>
        <v>x</v>
      </c>
      <c r="E17" s="13"/>
      <c r="F17" s="11"/>
      <c r="G17" s="27"/>
      <c r="H17" s="69">
        <f>mesterszak!H17</f>
        <v>1</v>
      </c>
      <c r="I17" s="20"/>
      <c r="J17" s="55"/>
      <c r="K17" s="73">
        <f>mesterszak!K17</f>
        <v>4</v>
      </c>
      <c r="L17" s="29" t="s">
        <v>691</v>
      </c>
      <c r="M17" s="377"/>
      <c r="N17" s="328" t="str">
        <f>mesterszak!N17</f>
        <v>–</v>
      </c>
      <c r="O17" s="14"/>
      <c r="P17" s="12"/>
      <c r="Q17" s="14"/>
      <c r="R17" s="14"/>
      <c r="S17" s="342" t="s">
        <v>104</v>
      </c>
      <c r="T17" s="272" t="str">
        <f>mesterszak!T17</f>
        <v>Advanced Methodology I. PR</v>
      </c>
    </row>
    <row r="18" spans="1:20" s="6" customFormat="1" ht="15">
      <c r="A18" s="549" t="s">
        <v>38</v>
      </c>
      <c r="B18" s="550"/>
      <c r="C18" s="33">
        <f>SUMIF(C12:C17,"=x",$G12:$G17)+SUMIF(C12:C17,"=x",$H12:$H17)+SUMIF(C12:C17,"=x",$I12:$I17)</f>
        <v>6</v>
      </c>
      <c r="D18" s="34">
        <f>SUMIF(D12:D17,"=x",$G12:$G17)+SUMIF(D12:D17,"=x",$H12:$H17)+SUMIF(D12:D17,"=x",$I12:$I17)</f>
        <v>3</v>
      </c>
      <c r="E18" s="34">
        <f>SUMIF(E12:E17,"=x",$G12:$G17)+SUMIF(E12:E17,"=x",$H12:$H17)+SUMIF(E12:E17,"=x",$I12:$I17)</f>
        <v>2</v>
      </c>
      <c r="F18" s="34">
        <f>SUMIF(F12:F17,"=x",$G12:$G17)+SUMIF(F12:F17,"=x",$H12:$H17)+SUMIF(F12:F17,"=x",$I12:$I17)</f>
        <v>0</v>
      </c>
      <c r="G18" s="541">
        <f aca="true" t="shared" si="0" ref="G18:G23">SUM(C18:F18)</f>
        <v>11</v>
      </c>
      <c r="H18" s="542"/>
      <c r="I18" s="542"/>
      <c r="J18" s="542"/>
      <c r="K18" s="542"/>
      <c r="L18" s="543"/>
      <c r="M18" s="538"/>
      <c r="N18" s="539"/>
      <c r="O18" s="539"/>
      <c r="P18" s="539"/>
      <c r="Q18" s="539"/>
      <c r="R18" s="539"/>
      <c r="S18" s="540"/>
      <c r="T18" s="444"/>
    </row>
    <row r="19" spans="1:20" s="6" customFormat="1" ht="15">
      <c r="A19" s="551" t="s">
        <v>39</v>
      </c>
      <c r="B19" s="552"/>
      <c r="C19" s="36">
        <f>SUMIF(C12:C17,"=x",$K12:$K17)</f>
        <v>9</v>
      </c>
      <c r="D19" s="37">
        <f>SUMIF(D12:D17,"=x",$K12:$K17)</f>
        <v>6</v>
      </c>
      <c r="E19" s="37">
        <f>SUMIF(E12:E17,"=x",$K12:$K17)</f>
        <v>2</v>
      </c>
      <c r="F19" s="37">
        <f>SUMIF(F12:F17,"=x",$K12:$K17)</f>
        <v>0</v>
      </c>
      <c r="G19" s="535">
        <f t="shared" si="0"/>
        <v>17</v>
      </c>
      <c r="H19" s="536"/>
      <c r="I19" s="536"/>
      <c r="J19" s="536"/>
      <c r="K19" s="536"/>
      <c r="L19" s="537"/>
      <c r="M19" s="538"/>
      <c r="N19" s="539"/>
      <c r="O19" s="539"/>
      <c r="P19" s="539"/>
      <c r="Q19" s="539"/>
      <c r="R19" s="539"/>
      <c r="S19" s="540"/>
      <c r="T19" s="444"/>
    </row>
    <row r="20" spans="1:20" s="6" customFormat="1" ht="15.75" thickBot="1">
      <c r="A20" s="556" t="s">
        <v>40</v>
      </c>
      <c r="B20" s="557"/>
      <c r="C20" s="30">
        <f>SUMPRODUCT(--(C12:C17="x"),--($L12:$L17="K"))</f>
        <v>2</v>
      </c>
      <c r="D20" s="31">
        <f>SUMPRODUCT(--(D12:D17="x"),--($L12:$L17="K"))</f>
        <v>0</v>
      </c>
      <c r="E20" s="31">
        <f>SUMPRODUCT(--(E12:E17="x"),--($L12:$L17="K"))</f>
        <v>1</v>
      </c>
      <c r="F20" s="31">
        <f>SUMPRODUCT(--(F$5:F$7="x"),--($L$5:$L$7="K"))</f>
        <v>0</v>
      </c>
      <c r="G20" s="553">
        <f t="shared" si="0"/>
        <v>3</v>
      </c>
      <c r="H20" s="554"/>
      <c r="I20" s="554"/>
      <c r="J20" s="554"/>
      <c r="K20" s="554"/>
      <c r="L20" s="555"/>
      <c r="M20" s="538"/>
      <c r="N20" s="539"/>
      <c r="O20" s="539"/>
      <c r="P20" s="539"/>
      <c r="Q20" s="539"/>
      <c r="R20" s="539"/>
      <c r="S20" s="540"/>
      <c r="T20" s="444"/>
    </row>
    <row r="21" spans="1:20" s="6" customFormat="1" ht="15" customHeight="1" thickTop="1">
      <c r="A21" s="605" t="s">
        <v>192</v>
      </c>
      <c r="B21" s="606"/>
      <c r="C21" s="111">
        <f aca="true" t="shared" si="1" ref="C21:F23">SUM(C8,C18)</f>
        <v>13</v>
      </c>
      <c r="D21" s="117">
        <f t="shared" si="1"/>
        <v>3</v>
      </c>
      <c r="E21" s="117">
        <f t="shared" si="1"/>
        <v>2</v>
      </c>
      <c r="F21" s="118">
        <f t="shared" si="1"/>
        <v>0</v>
      </c>
      <c r="G21" s="607">
        <f t="shared" si="0"/>
        <v>18</v>
      </c>
      <c r="H21" s="608"/>
      <c r="I21" s="608"/>
      <c r="J21" s="608"/>
      <c r="K21" s="608"/>
      <c r="L21" s="609"/>
      <c r="M21" s="642"/>
      <c r="N21" s="643"/>
      <c r="O21" s="643"/>
      <c r="P21" s="643"/>
      <c r="Q21" s="643"/>
      <c r="R21" s="643"/>
      <c r="S21" s="643"/>
      <c r="T21" s="444"/>
    </row>
    <row r="22" spans="1:20" s="6" customFormat="1" ht="15" customHeight="1">
      <c r="A22" s="610" t="s">
        <v>191</v>
      </c>
      <c r="B22" s="611"/>
      <c r="C22" s="107">
        <f t="shared" si="1"/>
        <v>20</v>
      </c>
      <c r="D22" s="119">
        <f t="shared" si="1"/>
        <v>6</v>
      </c>
      <c r="E22" s="119">
        <f t="shared" si="1"/>
        <v>2</v>
      </c>
      <c r="F22" s="120">
        <f t="shared" si="1"/>
        <v>0</v>
      </c>
      <c r="G22" s="612">
        <f t="shared" si="0"/>
        <v>28</v>
      </c>
      <c r="H22" s="613"/>
      <c r="I22" s="613"/>
      <c r="J22" s="613"/>
      <c r="K22" s="613"/>
      <c r="L22" s="614"/>
      <c r="M22" s="645"/>
      <c r="N22" s="646"/>
      <c r="O22" s="646"/>
      <c r="P22" s="646"/>
      <c r="Q22" s="646"/>
      <c r="R22" s="646"/>
      <c r="S22" s="646"/>
      <c r="T22" s="444"/>
    </row>
    <row r="23" spans="1:20" s="6" customFormat="1" ht="15" customHeight="1" thickBot="1">
      <c r="A23" s="615" t="s">
        <v>190</v>
      </c>
      <c r="B23" s="616"/>
      <c r="C23" s="112">
        <f t="shared" si="1"/>
        <v>2</v>
      </c>
      <c r="D23" s="121">
        <f t="shared" si="1"/>
        <v>0</v>
      </c>
      <c r="E23" s="121">
        <f t="shared" si="1"/>
        <v>1</v>
      </c>
      <c r="F23" s="122">
        <f t="shared" si="1"/>
        <v>0</v>
      </c>
      <c r="G23" s="617">
        <f t="shared" si="0"/>
        <v>3</v>
      </c>
      <c r="H23" s="618"/>
      <c r="I23" s="618"/>
      <c r="J23" s="618"/>
      <c r="K23" s="618"/>
      <c r="L23" s="619"/>
      <c r="M23" s="648"/>
      <c r="N23" s="649"/>
      <c r="O23" s="649"/>
      <c r="P23" s="649"/>
      <c r="Q23" s="649"/>
      <c r="R23" s="649"/>
      <c r="S23" s="649"/>
      <c r="T23" s="444"/>
    </row>
    <row r="24" spans="1:20" s="6" customFormat="1" ht="19.5" customHeight="1" thickTop="1">
      <c r="A24" s="544" t="s">
        <v>679</v>
      </c>
      <c r="B24" s="545"/>
      <c r="C24" s="546"/>
      <c r="D24" s="547"/>
      <c r="E24" s="547"/>
      <c r="F24" s="547"/>
      <c r="G24" s="546"/>
      <c r="H24" s="547"/>
      <c r="I24" s="547"/>
      <c r="J24" s="547"/>
      <c r="K24" s="547"/>
      <c r="L24" s="548"/>
      <c r="M24" s="546"/>
      <c r="N24" s="547"/>
      <c r="O24" s="547"/>
      <c r="P24" s="547"/>
      <c r="Q24" s="547"/>
      <c r="R24" s="547"/>
      <c r="S24" s="547"/>
      <c r="T24" s="443"/>
    </row>
    <row r="25" spans="1:20" s="6" customFormat="1" ht="13.5" customHeight="1">
      <c r="A25" s="143"/>
      <c r="B25" s="464" t="s">
        <v>695</v>
      </c>
      <c r="C25" s="114"/>
      <c r="D25" s="115"/>
      <c r="E25" s="115"/>
      <c r="F25" s="115"/>
      <c r="G25" s="114"/>
      <c r="H25" s="115"/>
      <c r="I25" s="115"/>
      <c r="J25" s="115"/>
      <c r="K25" s="115"/>
      <c r="L25" s="116"/>
      <c r="M25" s="369"/>
      <c r="N25" s="56"/>
      <c r="O25" s="115"/>
      <c r="P25" s="115"/>
      <c r="Q25" s="115"/>
      <c r="R25" s="115"/>
      <c r="S25" s="307"/>
      <c r="T25" s="443"/>
    </row>
    <row r="26" spans="1:20" s="6" customFormat="1" ht="15">
      <c r="A26" s="281" t="s">
        <v>358</v>
      </c>
      <c r="B26" s="242" t="s">
        <v>199</v>
      </c>
      <c r="C26" s="27" t="s">
        <v>36</v>
      </c>
      <c r="D26" s="13"/>
      <c r="E26" s="13"/>
      <c r="F26" s="13"/>
      <c r="G26" s="27">
        <v>2</v>
      </c>
      <c r="H26" s="20"/>
      <c r="I26" s="20"/>
      <c r="J26" s="28"/>
      <c r="K26" s="29">
        <v>2</v>
      </c>
      <c r="L26" s="29" t="s">
        <v>37</v>
      </c>
      <c r="M26" s="281"/>
      <c r="N26" s="294" t="s">
        <v>183</v>
      </c>
      <c r="O26" s="14"/>
      <c r="P26" s="12"/>
      <c r="Q26" s="14"/>
      <c r="R26" s="14"/>
      <c r="S26" s="342" t="s">
        <v>105</v>
      </c>
      <c r="T26" s="272" t="s">
        <v>576</v>
      </c>
    </row>
    <row r="27" spans="1:20" s="6" customFormat="1" ht="15">
      <c r="A27" s="281" t="s">
        <v>366</v>
      </c>
      <c r="B27" s="242" t="s">
        <v>135</v>
      </c>
      <c r="C27" s="26"/>
      <c r="D27" s="13"/>
      <c r="E27" s="13" t="s">
        <v>36</v>
      </c>
      <c r="F27" s="13"/>
      <c r="G27" s="27"/>
      <c r="H27" s="20">
        <v>1</v>
      </c>
      <c r="I27" s="20"/>
      <c r="J27" s="28"/>
      <c r="K27" s="29">
        <v>4</v>
      </c>
      <c r="L27" s="29" t="s">
        <v>690</v>
      </c>
      <c r="M27" s="398" t="s">
        <v>295</v>
      </c>
      <c r="N27" s="295" t="s">
        <v>249</v>
      </c>
      <c r="O27" s="14"/>
      <c r="P27" s="12"/>
      <c r="Q27" s="14"/>
      <c r="R27" s="14"/>
      <c r="S27" s="207" t="s">
        <v>118</v>
      </c>
      <c r="T27" s="272" t="s">
        <v>517</v>
      </c>
    </row>
    <row r="28" spans="1:20" s="6" customFormat="1" ht="15">
      <c r="A28" s="549" t="s">
        <v>38</v>
      </c>
      <c r="B28" s="550"/>
      <c r="C28" s="33">
        <f>SUMIF(C26:C27,"=x",$G26:$G27)+SUMIF(C26:C27,"=x",$H26:$H27)+SUMIF(C26:C27,"=x",$I26:$I27)</f>
        <v>2</v>
      </c>
      <c r="D28" s="34">
        <f>SUMIF(D26:D27,"=x",$G26:$G27)+SUMIF(D26:D27,"=x",$H26:$H27)+SUMIF(D26:D27,"=x",$I26:$I27)</f>
        <v>0</v>
      </c>
      <c r="E28" s="34">
        <f>SUMIF(E26:E27,"=x",$G26:$G27)+SUMIF(E26:E27,"=x",$H26:$H27)+SUMIF(E26:E27,"=x",$I26:$I27)</f>
        <v>1</v>
      </c>
      <c r="F28" s="35">
        <f>SUMIF(F26:F26,"=x",$G26:$G26)+SUMIF(F26:F26,"=x",$H26:$H26)+SUMIF(F26:F26,"=x",$I26:$I26)</f>
        <v>0</v>
      </c>
      <c r="G28" s="541">
        <f>SUM(C28:F28)</f>
        <v>3</v>
      </c>
      <c r="H28" s="622"/>
      <c r="I28" s="622"/>
      <c r="J28" s="622"/>
      <c r="K28" s="622"/>
      <c r="L28" s="623"/>
      <c r="M28" s="538"/>
      <c r="N28" s="539"/>
      <c r="O28" s="539"/>
      <c r="P28" s="539"/>
      <c r="Q28" s="539"/>
      <c r="R28" s="539"/>
      <c r="S28" s="540"/>
      <c r="T28" s="444"/>
    </row>
    <row r="29" spans="1:20" s="6" customFormat="1" ht="15">
      <c r="A29" s="551" t="s">
        <v>39</v>
      </c>
      <c r="B29" s="552"/>
      <c r="C29" s="36">
        <f>SUMIF(C26:C27,"=x",$K26:$K27)</f>
        <v>2</v>
      </c>
      <c r="D29" s="37">
        <f>SUMIF(D26:D27,"=x",$K26:$K27)</f>
        <v>0</v>
      </c>
      <c r="E29" s="37">
        <f>SUMIF(E26:E27,"=x",$K26:$K27)</f>
        <v>4</v>
      </c>
      <c r="F29" s="38">
        <f>SUMIF(F26:F26,"=x",$K26:$K26)</f>
        <v>0</v>
      </c>
      <c r="G29" s="535">
        <f>SUM(C29:F29)</f>
        <v>6</v>
      </c>
      <c r="H29" s="536"/>
      <c r="I29" s="536"/>
      <c r="J29" s="536"/>
      <c r="K29" s="536"/>
      <c r="L29" s="537"/>
      <c r="M29" s="538"/>
      <c r="N29" s="539"/>
      <c r="O29" s="539"/>
      <c r="P29" s="539"/>
      <c r="Q29" s="539"/>
      <c r="R29" s="539"/>
      <c r="S29" s="540"/>
      <c r="T29" s="444"/>
    </row>
    <row r="30" spans="1:20" s="6" customFormat="1" ht="15">
      <c r="A30" s="556" t="s">
        <v>40</v>
      </c>
      <c r="B30" s="557"/>
      <c r="C30" s="30">
        <f>SUMPRODUCT(--(C26:C27="x"),--($L26:$L27="K"))</f>
        <v>1</v>
      </c>
      <c r="D30" s="31">
        <f>SUMPRODUCT(--(D26:D27="x"),--($L26:$L27="K"))</f>
        <v>0</v>
      </c>
      <c r="E30" s="31">
        <f>SUMPRODUCT(--(E26:E27="x"),--($L26:$L27="K"))</f>
        <v>0</v>
      </c>
      <c r="F30" s="32">
        <f>SUMPRODUCT(--(F26:F26="x"),--($L26:$L26="K"))</f>
        <v>0</v>
      </c>
      <c r="G30" s="553">
        <f>SUM(C30:F30)</f>
        <v>1</v>
      </c>
      <c r="H30" s="554"/>
      <c r="I30" s="554"/>
      <c r="J30" s="554"/>
      <c r="K30" s="554"/>
      <c r="L30" s="555"/>
      <c r="M30" s="538"/>
      <c r="N30" s="539"/>
      <c r="O30" s="539"/>
      <c r="P30" s="539"/>
      <c r="Q30" s="539"/>
      <c r="R30" s="539"/>
      <c r="S30" s="540"/>
      <c r="T30" s="481"/>
    </row>
    <row r="31" spans="1:20" s="6" customFormat="1" ht="18.75" customHeight="1">
      <c r="A31" s="144"/>
      <c r="B31" s="494" t="s">
        <v>696</v>
      </c>
      <c r="C31" s="635" t="s">
        <v>702</v>
      </c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458"/>
      <c r="O31" s="458"/>
      <c r="P31" s="458"/>
      <c r="Q31" s="458"/>
      <c r="R31" s="458"/>
      <c r="S31" s="459"/>
      <c r="T31" s="461"/>
    </row>
    <row r="32" spans="1:22" s="6" customFormat="1" ht="15">
      <c r="A32" s="281" t="s">
        <v>357</v>
      </c>
      <c r="B32" s="420" t="s">
        <v>198</v>
      </c>
      <c r="C32" s="26"/>
      <c r="D32" s="13" t="s">
        <v>36</v>
      </c>
      <c r="E32" s="13"/>
      <c r="F32" s="13"/>
      <c r="G32" s="27"/>
      <c r="H32" s="20"/>
      <c r="I32" s="20">
        <v>3</v>
      </c>
      <c r="J32" s="28"/>
      <c r="K32" s="29">
        <v>6</v>
      </c>
      <c r="L32" s="29" t="s">
        <v>690</v>
      </c>
      <c r="M32" s="399" t="s">
        <v>292</v>
      </c>
      <c r="N32" s="293" t="s">
        <v>184</v>
      </c>
      <c r="O32" s="14"/>
      <c r="P32" s="12"/>
      <c r="Q32" s="14"/>
      <c r="R32" s="14"/>
      <c r="S32" s="342" t="s">
        <v>104</v>
      </c>
      <c r="T32" s="272" t="s">
        <v>575</v>
      </c>
      <c r="V32" s="404"/>
    </row>
    <row r="33" spans="1:22" s="6" customFormat="1" ht="15">
      <c r="A33" s="281" t="s">
        <v>359</v>
      </c>
      <c r="B33" s="420" t="s">
        <v>210</v>
      </c>
      <c r="C33" s="26"/>
      <c r="D33" s="13" t="s">
        <v>36</v>
      </c>
      <c r="E33" s="13"/>
      <c r="F33" s="13"/>
      <c r="G33" s="27" t="s">
        <v>41</v>
      </c>
      <c r="H33" s="20"/>
      <c r="I33" s="20">
        <v>2</v>
      </c>
      <c r="J33" s="28"/>
      <c r="K33" s="29">
        <v>4</v>
      </c>
      <c r="L33" s="29" t="s">
        <v>690</v>
      </c>
      <c r="M33" s="399" t="s">
        <v>358</v>
      </c>
      <c r="N33" s="329" t="s">
        <v>199</v>
      </c>
      <c r="O33" s="14"/>
      <c r="P33" s="12"/>
      <c r="Q33" s="14"/>
      <c r="R33" s="14"/>
      <c r="S33" s="342" t="s">
        <v>106</v>
      </c>
      <c r="T33" s="272" t="s">
        <v>577</v>
      </c>
      <c r="V33" s="404"/>
    </row>
    <row r="34" spans="1:22" s="6" customFormat="1" ht="15">
      <c r="A34" s="281" t="s">
        <v>360</v>
      </c>
      <c r="B34" s="465" t="s">
        <v>672</v>
      </c>
      <c r="C34" s="26"/>
      <c r="D34" s="13" t="s">
        <v>36</v>
      </c>
      <c r="E34" s="13"/>
      <c r="F34" s="13"/>
      <c r="G34" s="27"/>
      <c r="H34" s="20"/>
      <c r="I34" s="20">
        <v>3</v>
      </c>
      <c r="J34" s="28"/>
      <c r="K34" s="29">
        <v>6</v>
      </c>
      <c r="L34" s="29" t="s">
        <v>690</v>
      </c>
      <c r="M34" s="281"/>
      <c r="N34" s="294" t="s">
        <v>183</v>
      </c>
      <c r="O34" s="14"/>
      <c r="P34" s="12"/>
      <c r="Q34" s="14"/>
      <c r="R34" s="14"/>
      <c r="S34" s="342" t="s">
        <v>107</v>
      </c>
      <c r="T34" s="272" t="s">
        <v>578</v>
      </c>
      <c r="V34" s="404"/>
    </row>
    <row r="35" spans="1:22" s="6" customFormat="1" ht="15">
      <c r="A35" s="281" t="s">
        <v>361</v>
      </c>
      <c r="B35" s="420" t="s">
        <v>279</v>
      </c>
      <c r="C35" s="448" t="s">
        <v>36</v>
      </c>
      <c r="D35" s="13"/>
      <c r="E35" s="13"/>
      <c r="F35" s="13"/>
      <c r="G35" s="27">
        <v>2</v>
      </c>
      <c r="H35" s="20"/>
      <c r="I35" s="20"/>
      <c r="J35" s="28"/>
      <c r="K35" s="29">
        <v>2</v>
      </c>
      <c r="L35" s="29" t="s">
        <v>37</v>
      </c>
      <c r="M35" s="281"/>
      <c r="N35" s="294" t="s">
        <v>183</v>
      </c>
      <c r="O35" s="14"/>
      <c r="P35" s="12"/>
      <c r="Q35" s="14"/>
      <c r="R35" s="14"/>
      <c r="S35" s="342" t="s">
        <v>104</v>
      </c>
      <c r="T35" s="272" t="s">
        <v>579</v>
      </c>
      <c r="V35" s="404"/>
    </row>
    <row r="36" spans="1:22" s="6" customFormat="1" ht="15">
      <c r="A36" s="281" t="s">
        <v>362</v>
      </c>
      <c r="B36" s="420" t="s">
        <v>202</v>
      </c>
      <c r="C36" s="26"/>
      <c r="D36" s="13" t="s">
        <v>36</v>
      </c>
      <c r="E36" s="13"/>
      <c r="F36" s="13"/>
      <c r="G36" s="27">
        <v>2</v>
      </c>
      <c r="H36" s="20"/>
      <c r="I36" s="20"/>
      <c r="J36" s="28"/>
      <c r="K36" s="29">
        <v>2</v>
      </c>
      <c r="L36" s="29" t="s">
        <v>37</v>
      </c>
      <c r="M36" s="281"/>
      <c r="N36" s="294" t="s">
        <v>183</v>
      </c>
      <c r="O36" s="14"/>
      <c r="P36" s="12"/>
      <c r="Q36" s="14"/>
      <c r="R36" s="14"/>
      <c r="S36" s="342" t="s">
        <v>108</v>
      </c>
      <c r="T36" s="272" t="s">
        <v>580</v>
      </c>
      <c r="V36" s="404"/>
    </row>
    <row r="37" spans="1:22" s="6" customFormat="1" ht="15">
      <c r="A37" s="281" t="s">
        <v>363</v>
      </c>
      <c r="B37" s="420" t="s">
        <v>201</v>
      </c>
      <c r="C37" s="27" t="s">
        <v>36</v>
      </c>
      <c r="D37" s="13"/>
      <c r="E37" s="13"/>
      <c r="F37" s="13"/>
      <c r="G37" s="27">
        <v>4</v>
      </c>
      <c r="H37" s="20"/>
      <c r="I37" s="20"/>
      <c r="J37" s="28"/>
      <c r="K37" s="29">
        <v>4</v>
      </c>
      <c r="L37" s="29" t="s">
        <v>496</v>
      </c>
      <c r="M37" s="281"/>
      <c r="N37" s="294" t="s">
        <v>183</v>
      </c>
      <c r="O37" s="14"/>
      <c r="P37" s="12"/>
      <c r="Q37" s="14"/>
      <c r="R37" s="14"/>
      <c r="S37" s="342" t="s">
        <v>109</v>
      </c>
      <c r="T37" s="272" t="s">
        <v>581</v>
      </c>
      <c r="V37" s="404"/>
    </row>
    <row r="38" spans="1:22" s="6" customFormat="1" ht="15">
      <c r="A38" s="281" t="s">
        <v>364</v>
      </c>
      <c r="B38" s="465" t="s">
        <v>673</v>
      </c>
      <c r="C38" s="26"/>
      <c r="D38" s="13"/>
      <c r="E38" s="13" t="s">
        <v>36</v>
      </c>
      <c r="F38" s="13"/>
      <c r="G38" s="27">
        <v>2</v>
      </c>
      <c r="H38" s="20"/>
      <c r="I38" s="20"/>
      <c r="J38" s="28"/>
      <c r="K38" s="29">
        <v>2</v>
      </c>
      <c r="L38" s="29" t="s">
        <v>37</v>
      </c>
      <c r="M38" s="399" t="s">
        <v>358</v>
      </c>
      <c r="N38" s="329" t="s">
        <v>199</v>
      </c>
      <c r="O38" s="14"/>
      <c r="P38" s="12"/>
      <c r="Q38" s="14"/>
      <c r="R38" s="14"/>
      <c r="S38" s="342" t="s">
        <v>110</v>
      </c>
      <c r="T38" s="272" t="s">
        <v>582</v>
      </c>
      <c r="V38" s="404"/>
    </row>
    <row r="39" spans="1:22" s="6" customFormat="1" ht="15">
      <c r="A39" s="281" t="s">
        <v>365</v>
      </c>
      <c r="B39" s="420" t="s">
        <v>200</v>
      </c>
      <c r="C39" s="26"/>
      <c r="D39" s="13" t="s">
        <v>36</v>
      </c>
      <c r="E39" s="13"/>
      <c r="F39" s="13"/>
      <c r="G39" s="27">
        <v>2</v>
      </c>
      <c r="H39" s="20"/>
      <c r="I39" s="20"/>
      <c r="J39" s="28"/>
      <c r="K39" s="29">
        <v>2</v>
      </c>
      <c r="L39" s="29" t="s">
        <v>37</v>
      </c>
      <c r="M39" s="399" t="s">
        <v>358</v>
      </c>
      <c r="N39" s="329" t="s">
        <v>199</v>
      </c>
      <c r="O39" s="14"/>
      <c r="P39" s="12"/>
      <c r="Q39" s="14"/>
      <c r="R39" s="14"/>
      <c r="S39" s="342" t="s">
        <v>110</v>
      </c>
      <c r="T39" s="272" t="s">
        <v>583</v>
      </c>
      <c r="V39" s="404"/>
    </row>
    <row r="40" spans="1:20" s="457" customFormat="1" ht="15">
      <c r="A40" s="432"/>
      <c r="B40" s="476" t="s">
        <v>189</v>
      </c>
      <c r="C40" s="428">
        <f>SUMIF(C32:C39,"=x",$K32:$K39)</f>
        <v>6</v>
      </c>
      <c r="D40" s="428">
        <f>SUMIF(D32:D39,"=x",$K32:$K39)</f>
        <v>20</v>
      </c>
      <c r="E40" s="428">
        <f>SUMIF(E32:E39,"=x",$K32:$K39)</f>
        <v>2</v>
      </c>
      <c r="F40" s="428">
        <f>SUMIF(F32:F39,"=x",$K32:$K39)</f>
        <v>0</v>
      </c>
      <c r="G40" s="584">
        <f>SUM(C40:F40)</f>
        <v>28</v>
      </c>
      <c r="H40" s="585"/>
      <c r="I40" s="585"/>
      <c r="J40" s="585"/>
      <c r="K40" s="585"/>
      <c r="L40" s="586"/>
      <c r="M40" s="477"/>
      <c r="N40" s="478"/>
      <c r="O40" s="455"/>
      <c r="P40" s="455"/>
      <c r="Q40" s="455"/>
      <c r="R40" s="455"/>
      <c r="S40" s="479"/>
      <c r="T40" s="472"/>
    </row>
    <row r="41" spans="1:20" s="6" customFormat="1" ht="13.5" customHeight="1">
      <c r="A41" s="551" t="s">
        <v>213</v>
      </c>
      <c r="B41" s="552"/>
      <c r="C41" s="148">
        <v>4</v>
      </c>
      <c r="D41" s="149">
        <v>12</v>
      </c>
      <c r="E41" s="149">
        <v>4</v>
      </c>
      <c r="F41" s="150"/>
      <c r="G41" s="651">
        <f>SUM(C41:F41)</f>
        <v>20</v>
      </c>
      <c r="H41" s="536"/>
      <c r="I41" s="536"/>
      <c r="J41" s="536"/>
      <c r="K41" s="536"/>
      <c r="L41" s="537"/>
      <c r="M41" s="378"/>
      <c r="N41" s="146"/>
      <c r="O41" s="146"/>
      <c r="P41" s="146"/>
      <c r="Q41" s="146"/>
      <c r="R41" s="146"/>
      <c r="S41" s="343"/>
      <c r="T41" s="444"/>
    </row>
    <row r="42" spans="1:22" s="6" customFormat="1" ht="27" customHeight="1">
      <c r="A42" s="143"/>
      <c r="B42" s="494" t="s">
        <v>697</v>
      </c>
      <c r="C42" s="635" t="s">
        <v>706</v>
      </c>
      <c r="D42" s="636"/>
      <c r="E42" s="636"/>
      <c r="F42" s="636"/>
      <c r="G42" s="636"/>
      <c r="H42" s="636"/>
      <c r="I42" s="636"/>
      <c r="J42" s="636"/>
      <c r="K42" s="636"/>
      <c r="L42" s="636"/>
      <c r="M42" s="636"/>
      <c r="N42" s="636"/>
      <c r="O42" s="458"/>
      <c r="P42" s="458"/>
      <c r="Q42" s="458"/>
      <c r="R42" s="458"/>
      <c r="S42" s="459"/>
      <c r="T42" s="443"/>
      <c r="V42" s="404"/>
    </row>
    <row r="43" spans="1:20" ht="15">
      <c r="A43" s="289" t="s">
        <v>367</v>
      </c>
      <c r="B43" s="58" t="s">
        <v>204</v>
      </c>
      <c r="C43" s="125"/>
      <c r="D43" s="126"/>
      <c r="E43" s="126" t="s">
        <v>36</v>
      </c>
      <c r="F43" s="127"/>
      <c r="G43" s="125">
        <v>2</v>
      </c>
      <c r="H43" s="126"/>
      <c r="I43" s="126"/>
      <c r="J43" s="132"/>
      <c r="K43" s="134">
        <v>2</v>
      </c>
      <c r="L43" s="134" t="s">
        <v>37</v>
      </c>
      <c r="M43" s="304"/>
      <c r="N43" s="304" t="s">
        <v>183</v>
      </c>
      <c r="O43" s="76"/>
      <c r="P43" s="76"/>
      <c r="Q43" s="76"/>
      <c r="R43" s="76"/>
      <c r="S43" s="207" t="s">
        <v>111</v>
      </c>
      <c r="T43" s="96" t="s">
        <v>584</v>
      </c>
    </row>
    <row r="44" spans="1:20" ht="15">
      <c r="A44" s="289" t="s">
        <v>368</v>
      </c>
      <c r="B44" s="58" t="s">
        <v>205</v>
      </c>
      <c r="C44" s="125"/>
      <c r="D44" s="126"/>
      <c r="E44" s="126" t="s">
        <v>36</v>
      </c>
      <c r="F44" s="127"/>
      <c r="G44" s="125">
        <v>2</v>
      </c>
      <c r="H44" s="126"/>
      <c r="I44" s="126"/>
      <c r="J44" s="132"/>
      <c r="K44" s="134">
        <v>2</v>
      </c>
      <c r="L44" s="134" t="s">
        <v>495</v>
      </c>
      <c r="M44" s="304"/>
      <c r="N44" s="304" t="s">
        <v>183</v>
      </c>
      <c r="O44" s="76"/>
      <c r="P44" s="76"/>
      <c r="Q44" s="76"/>
      <c r="R44" s="76"/>
      <c r="S44" s="207" t="s">
        <v>112</v>
      </c>
      <c r="T44" s="96" t="s">
        <v>585</v>
      </c>
    </row>
    <row r="45" spans="1:20" ht="15">
      <c r="A45" s="289" t="s">
        <v>369</v>
      </c>
      <c r="B45" s="58" t="s">
        <v>206</v>
      </c>
      <c r="C45" s="125"/>
      <c r="D45" s="126"/>
      <c r="E45" s="126" t="s">
        <v>36</v>
      </c>
      <c r="F45" s="127"/>
      <c r="G45" s="125">
        <v>2</v>
      </c>
      <c r="H45" s="126"/>
      <c r="I45" s="126"/>
      <c r="J45" s="132"/>
      <c r="K45" s="134">
        <v>3</v>
      </c>
      <c r="L45" s="134" t="s">
        <v>37</v>
      </c>
      <c r="M45" s="304"/>
      <c r="N45" s="304" t="s">
        <v>183</v>
      </c>
      <c r="O45" s="76"/>
      <c r="P45" s="76"/>
      <c r="Q45" s="76"/>
      <c r="R45" s="76"/>
      <c r="S45" s="207" t="s">
        <v>113</v>
      </c>
      <c r="T45" s="96" t="s">
        <v>586</v>
      </c>
    </row>
    <row r="46" spans="1:20" ht="15">
      <c r="A46" s="289" t="s">
        <v>370</v>
      </c>
      <c r="B46" s="58" t="s">
        <v>203</v>
      </c>
      <c r="C46" s="125"/>
      <c r="D46" s="126"/>
      <c r="E46" s="126" t="s">
        <v>36</v>
      </c>
      <c r="F46" s="127"/>
      <c r="G46" s="125"/>
      <c r="H46" s="126"/>
      <c r="I46" s="126">
        <v>3</v>
      </c>
      <c r="J46" s="132"/>
      <c r="K46" s="134">
        <v>6</v>
      </c>
      <c r="L46" s="29" t="s">
        <v>690</v>
      </c>
      <c r="M46" s="304"/>
      <c r="N46" s="304" t="s">
        <v>183</v>
      </c>
      <c r="O46" s="76"/>
      <c r="P46" s="76"/>
      <c r="Q46" s="76"/>
      <c r="R46" s="76"/>
      <c r="S46" s="207" t="s">
        <v>112</v>
      </c>
      <c r="T46" s="96" t="s">
        <v>587</v>
      </c>
    </row>
    <row r="47" spans="1:20" ht="15">
      <c r="A47" s="289" t="s">
        <v>371</v>
      </c>
      <c r="B47" s="58" t="s">
        <v>207</v>
      </c>
      <c r="C47" s="125"/>
      <c r="D47" s="126"/>
      <c r="E47" s="126"/>
      <c r="F47" s="127" t="s">
        <v>36</v>
      </c>
      <c r="G47" s="125"/>
      <c r="H47" s="128">
        <v>2</v>
      </c>
      <c r="I47" s="126" t="s">
        <v>41</v>
      </c>
      <c r="J47" s="132"/>
      <c r="K47" s="134">
        <v>4</v>
      </c>
      <c r="L47" s="29" t="s">
        <v>691</v>
      </c>
      <c r="M47" s="304"/>
      <c r="N47" s="304" t="s">
        <v>183</v>
      </c>
      <c r="O47" s="76"/>
      <c r="P47" s="76"/>
      <c r="Q47" s="76"/>
      <c r="R47" s="76"/>
      <c r="S47" s="207" t="s">
        <v>114</v>
      </c>
      <c r="T47" s="96" t="s">
        <v>588</v>
      </c>
    </row>
    <row r="48" spans="1:20" ht="15">
      <c r="A48" s="289" t="s">
        <v>372</v>
      </c>
      <c r="B48" s="58" t="s">
        <v>208</v>
      </c>
      <c r="C48" s="125"/>
      <c r="D48" s="126"/>
      <c r="E48" s="126" t="s">
        <v>36</v>
      </c>
      <c r="F48" s="127"/>
      <c r="G48" s="125">
        <v>2</v>
      </c>
      <c r="H48" s="126"/>
      <c r="I48" s="126"/>
      <c r="J48" s="132"/>
      <c r="K48" s="134">
        <v>2</v>
      </c>
      <c r="L48" s="134" t="s">
        <v>37</v>
      </c>
      <c r="M48" s="399" t="s">
        <v>358</v>
      </c>
      <c r="N48" s="331" t="s">
        <v>199</v>
      </c>
      <c r="O48" s="76"/>
      <c r="P48" s="76"/>
      <c r="Q48" s="76"/>
      <c r="R48" s="76"/>
      <c r="S48" s="207" t="s">
        <v>110</v>
      </c>
      <c r="T48" s="96" t="s">
        <v>589</v>
      </c>
    </row>
    <row r="49" spans="1:20" s="392" customFormat="1" ht="15">
      <c r="A49" s="482" t="s">
        <v>682</v>
      </c>
      <c r="B49" s="466" t="s">
        <v>737</v>
      </c>
      <c r="C49" s="467"/>
      <c r="D49" s="468" t="s">
        <v>36</v>
      </c>
      <c r="E49" s="468"/>
      <c r="F49" s="469"/>
      <c r="G49" s="467">
        <v>2</v>
      </c>
      <c r="H49" s="468"/>
      <c r="I49" s="468"/>
      <c r="J49" s="470"/>
      <c r="K49" s="471">
        <v>2</v>
      </c>
      <c r="L49" s="471" t="s">
        <v>37</v>
      </c>
      <c r="M49" s="509" t="s">
        <v>358</v>
      </c>
      <c r="N49" s="473" t="s">
        <v>199</v>
      </c>
      <c r="O49" s="474"/>
      <c r="P49" s="474"/>
      <c r="Q49" s="474"/>
      <c r="R49" s="474"/>
      <c r="S49" s="475" t="s">
        <v>105</v>
      </c>
      <c r="T49" s="463" t="s">
        <v>710</v>
      </c>
    </row>
    <row r="50" spans="1:20" ht="15">
      <c r="A50" s="289" t="s">
        <v>373</v>
      </c>
      <c r="B50" s="58" t="s">
        <v>209</v>
      </c>
      <c r="C50" s="125"/>
      <c r="D50" s="126"/>
      <c r="E50" s="126" t="s">
        <v>36</v>
      </c>
      <c r="F50" s="127"/>
      <c r="G50" s="125">
        <v>2</v>
      </c>
      <c r="H50" s="126"/>
      <c r="I50" s="126"/>
      <c r="J50" s="132"/>
      <c r="K50" s="134">
        <v>2</v>
      </c>
      <c r="L50" s="134" t="s">
        <v>37</v>
      </c>
      <c r="M50" s="399" t="s">
        <v>358</v>
      </c>
      <c r="N50" s="331" t="s">
        <v>199</v>
      </c>
      <c r="O50" s="76"/>
      <c r="P50" s="76"/>
      <c r="Q50" s="76"/>
      <c r="R50" s="76"/>
      <c r="S50" s="207" t="s">
        <v>105</v>
      </c>
      <c r="T50" s="96" t="s">
        <v>590</v>
      </c>
    </row>
    <row r="51" spans="1:20" ht="15">
      <c r="A51" s="289" t="s">
        <v>374</v>
      </c>
      <c r="B51" s="58" t="s">
        <v>211</v>
      </c>
      <c r="C51" s="125"/>
      <c r="D51" s="126"/>
      <c r="E51" s="126" t="s">
        <v>36</v>
      </c>
      <c r="F51" s="127"/>
      <c r="G51" s="125">
        <v>2</v>
      </c>
      <c r="H51" s="126"/>
      <c r="I51" s="126"/>
      <c r="J51" s="132"/>
      <c r="K51" s="134">
        <v>2</v>
      </c>
      <c r="L51" s="134" t="s">
        <v>37</v>
      </c>
      <c r="M51" s="304"/>
      <c r="N51" s="304" t="s">
        <v>183</v>
      </c>
      <c r="O51" s="76"/>
      <c r="P51" s="76"/>
      <c r="Q51" s="76"/>
      <c r="R51" s="76"/>
      <c r="S51" s="207" t="s">
        <v>115</v>
      </c>
      <c r="T51" s="96" t="s">
        <v>591</v>
      </c>
    </row>
    <row r="52" spans="1:20" ht="15">
      <c r="A52" s="289" t="s">
        <v>375</v>
      </c>
      <c r="B52" s="58" t="s">
        <v>212</v>
      </c>
      <c r="C52" s="125"/>
      <c r="D52" s="126" t="s">
        <v>36</v>
      </c>
      <c r="E52" s="126"/>
      <c r="F52" s="127"/>
      <c r="G52" s="125">
        <v>2</v>
      </c>
      <c r="H52" s="126"/>
      <c r="I52" s="126"/>
      <c r="J52" s="132"/>
      <c r="K52" s="134">
        <v>2</v>
      </c>
      <c r="L52" s="134" t="s">
        <v>37</v>
      </c>
      <c r="M52" s="304"/>
      <c r="N52" s="304" t="s">
        <v>183</v>
      </c>
      <c r="O52" s="76"/>
      <c r="P52" s="76"/>
      <c r="Q52" s="76"/>
      <c r="R52" s="76"/>
      <c r="S52" s="207" t="s">
        <v>116</v>
      </c>
      <c r="T52" s="96" t="s">
        <v>592</v>
      </c>
    </row>
    <row r="53" spans="1:20" ht="15">
      <c r="A53" s="289" t="s">
        <v>376</v>
      </c>
      <c r="B53" s="58" t="s">
        <v>219</v>
      </c>
      <c r="C53" s="125"/>
      <c r="D53" s="126" t="s">
        <v>36</v>
      </c>
      <c r="E53" s="126"/>
      <c r="F53" s="127"/>
      <c r="G53" s="125"/>
      <c r="H53" s="126"/>
      <c r="I53" s="126">
        <v>3</v>
      </c>
      <c r="J53" s="132"/>
      <c r="K53" s="134">
        <v>6</v>
      </c>
      <c r="L53" s="29" t="s">
        <v>690</v>
      </c>
      <c r="M53" s="304"/>
      <c r="N53" s="304" t="s">
        <v>183</v>
      </c>
      <c r="O53" s="76"/>
      <c r="P53" s="76"/>
      <c r="Q53" s="76"/>
      <c r="R53" s="76"/>
      <c r="S53" s="207" t="s">
        <v>116</v>
      </c>
      <c r="T53" s="96" t="s">
        <v>593</v>
      </c>
    </row>
    <row r="54" spans="1:20" ht="15">
      <c r="A54" s="289" t="s">
        <v>377</v>
      </c>
      <c r="B54" s="58" t="s">
        <v>220</v>
      </c>
      <c r="C54" s="125"/>
      <c r="D54" s="126"/>
      <c r="E54" s="126" t="s">
        <v>36</v>
      </c>
      <c r="F54" s="127"/>
      <c r="G54" s="125">
        <v>2</v>
      </c>
      <c r="H54" s="126"/>
      <c r="I54" s="126"/>
      <c r="J54" s="132"/>
      <c r="K54" s="134">
        <v>2</v>
      </c>
      <c r="L54" s="134" t="s">
        <v>37</v>
      </c>
      <c r="M54" s="398" t="s">
        <v>363</v>
      </c>
      <c r="N54" s="332" t="s">
        <v>201</v>
      </c>
      <c r="O54" s="76"/>
      <c r="P54" s="76"/>
      <c r="Q54" s="76"/>
      <c r="R54" s="76"/>
      <c r="S54" s="207" t="s">
        <v>117</v>
      </c>
      <c r="T54" s="96" t="s">
        <v>594</v>
      </c>
    </row>
    <row r="55" spans="1:20" ht="15">
      <c r="A55" s="289" t="s">
        <v>378</v>
      </c>
      <c r="B55" s="58" t="s">
        <v>221</v>
      </c>
      <c r="C55" s="125"/>
      <c r="D55" s="126" t="s">
        <v>36</v>
      </c>
      <c r="E55" s="126"/>
      <c r="F55" s="127"/>
      <c r="G55" s="125">
        <v>2</v>
      </c>
      <c r="H55" s="126"/>
      <c r="I55" s="126"/>
      <c r="J55" s="132"/>
      <c r="K55" s="134">
        <v>2</v>
      </c>
      <c r="L55" s="134" t="s">
        <v>37</v>
      </c>
      <c r="M55" s="304"/>
      <c r="N55" s="304" t="s">
        <v>183</v>
      </c>
      <c r="O55" s="76"/>
      <c r="P55" s="76"/>
      <c r="Q55" s="76"/>
      <c r="R55" s="76"/>
      <c r="S55" s="207" t="s">
        <v>109</v>
      </c>
      <c r="T55" s="96" t="s">
        <v>595</v>
      </c>
    </row>
    <row r="56" spans="1:20" ht="15">
      <c r="A56" s="289" t="s">
        <v>379</v>
      </c>
      <c r="B56" s="58" t="s">
        <v>222</v>
      </c>
      <c r="C56" s="125"/>
      <c r="D56" s="126" t="s">
        <v>36</v>
      </c>
      <c r="E56" s="126"/>
      <c r="F56" s="127"/>
      <c r="G56" s="125"/>
      <c r="H56" s="126"/>
      <c r="I56" s="126">
        <v>3</v>
      </c>
      <c r="J56" s="132"/>
      <c r="K56" s="134">
        <v>6</v>
      </c>
      <c r="L56" s="29" t="s">
        <v>690</v>
      </c>
      <c r="M56" s="305"/>
      <c r="N56" s="333" t="s">
        <v>183</v>
      </c>
      <c r="O56" s="76"/>
      <c r="P56" s="76"/>
      <c r="Q56" s="76"/>
      <c r="R56" s="76"/>
      <c r="S56" s="207" t="s">
        <v>118</v>
      </c>
      <c r="T56" s="96" t="s">
        <v>596</v>
      </c>
    </row>
    <row r="57" spans="1:20" ht="15">
      <c r="A57" s="289" t="s">
        <v>380</v>
      </c>
      <c r="B57" s="58" t="s">
        <v>223</v>
      </c>
      <c r="C57" s="125"/>
      <c r="D57" s="126" t="s">
        <v>36</v>
      </c>
      <c r="E57" s="126"/>
      <c r="F57" s="127"/>
      <c r="G57" s="125">
        <v>2</v>
      </c>
      <c r="H57" s="126"/>
      <c r="I57" s="126"/>
      <c r="J57" s="132"/>
      <c r="K57" s="134">
        <v>2</v>
      </c>
      <c r="L57" s="134" t="s">
        <v>37</v>
      </c>
      <c r="M57" s="305"/>
      <c r="N57" s="333" t="s">
        <v>183</v>
      </c>
      <c r="O57" s="76"/>
      <c r="P57" s="76"/>
      <c r="Q57" s="76"/>
      <c r="R57" s="76"/>
      <c r="S57" s="207" t="s">
        <v>119</v>
      </c>
      <c r="T57" s="96" t="s">
        <v>597</v>
      </c>
    </row>
    <row r="58" spans="1:20" ht="15">
      <c r="A58" s="289" t="s">
        <v>381</v>
      </c>
      <c r="B58" s="58" t="s">
        <v>266</v>
      </c>
      <c r="C58" s="125"/>
      <c r="D58" s="126" t="s">
        <v>36</v>
      </c>
      <c r="E58" s="126"/>
      <c r="F58" s="127"/>
      <c r="G58" s="125">
        <v>2</v>
      </c>
      <c r="H58" s="126"/>
      <c r="I58" s="126"/>
      <c r="J58" s="132"/>
      <c r="K58" s="134">
        <v>2</v>
      </c>
      <c r="L58" s="134" t="s">
        <v>37</v>
      </c>
      <c r="M58" s="305"/>
      <c r="N58" s="333" t="s">
        <v>183</v>
      </c>
      <c r="O58" s="76"/>
      <c r="P58" s="76"/>
      <c r="Q58" s="76"/>
      <c r="R58" s="76"/>
      <c r="S58" s="207" t="s">
        <v>120</v>
      </c>
      <c r="T58" s="96" t="s">
        <v>598</v>
      </c>
    </row>
    <row r="59" spans="1:20" ht="15">
      <c r="A59" s="289" t="s">
        <v>382</v>
      </c>
      <c r="B59" s="58" t="s">
        <v>267</v>
      </c>
      <c r="C59" s="125"/>
      <c r="D59" s="126"/>
      <c r="E59" s="126" t="s">
        <v>36</v>
      </c>
      <c r="F59" s="127"/>
      <c r="G59" s="125">
        <v>1</v>
      </c>
      <c r="H59" s="126"/>
      <c r="I59" s="126"/>
      <c r="J59" s="132"/>
      <c r="K59" s="134">
        <v>1</v>
      </c>
      <c r="L59" s="134" t="s">
        <v>37</v>
      </c>
      <c r="M59" s="305"/>
      <c r="N59" s="333" t="s">
        <v>183</v>
      </c>
      <c r="O59" s="76"/>
      <c r="P59" s="76"/>
      <c r="Q59" s="76"/>
      <c r="R59" s="76"/>
      <c r="S59" s="207" t="s">
        <v>118</v>
      </c>
      <c r="T59" s="96" t="s">
        <v>599</v>
      </c>
    </row>
    <row r="60" spans="1:20" ht="15">
      <c r="A60" s="289" t="s">
        <v>383</v>
      </c>
      <c r="B60" s="58" t="s">
        <v>268</v>
      </c>
      <c r="C60" s="125"/>
      <c r="D60" s="126"/>
      <c r="E60" s="126" t="s">
        <v>36</v>
      </c>
      <c r="F60" s="127"/>
      <c r="G60" s="125">
        <v>1</v>
      </c>
      <c r="H60" s="126"/>
      <c r="I60" s="126"/>
      <c r="J60" s="132"/>
      <c r="K60" s="134">
        <v>1</v>
      </c>
      <c r="L60" s="134" t="s">
        <v>37</v>
      </c>
      <c r="M60" s="305"/>
      <c r="N60" s="333" t="s">
        <v>183</v>
      </c>
      <c r="O60" s="76"/>
      <c r="P60" s="76"/>
      <c r="Q60" s="76"/>
      <c r="R60" s="76"/>
      <c r="S60" s="207" t="s">
        <v>121</v>
      </c>
      <c r="T60" s="96" t="s">
        <v>600</v>
      </c>
    </row>
    <row r="61" spans="1:20" ht="15">
      <c r="A61" s="289" t="s">
        <v>384</v>
      </c>
      <c r="B61" s="58" t="s">
        <v>269</v>
      </c>
      <c r="C61" s="125"/>
      <c r="D61" s="126" t="s">
        <v>36</v>
      </c>
      <c r="E61" s="126"/>
      <c r="F61" s="127"/>
      <c r="G61" s="125">
        <v>2</v>
      </c>
      <c r="H61" s="126"/>
      <c r="I61" s="126"/>
      <c r="J61" s="132"/>
      <c r="K61" s="134">
        <v>2</v>
      </c>
      <c r="L61" s="134" t="s">
        <v>37</v>
      </c>
      <c r="M61" s="305"/>
      <c r="N61" s="333" t="s">
        <v>183</v>
      </c>
      <c r="O61" s="76"/>
      <c r="P61" s="76"/>
      <c r="Q61" s="76"/>
      <c r="R61" s="76"/>
      <c r="S61" s="207" t="s">
        <v>122</v>
      </c>
      <c r="T61" s="96" t="s">
        <v>601</v>
      </c>
    </row>
    <row r="62" spans="1:20" ht="15">
      <c r="A62" s="289" t="s">
        <v>385</v>
      </c>
      <c r="B62" s="58" t="s">
        <v>270</v>
      </c>
      <c r="C62" s="125"/>
      <c r="D62" s="126" t="s">
        <v>36</v>
      </c>
      <c r="E62" s="126"/>
      <c r="F62" s="127"/>
      <c r="G62" s="125">
        <v>2</v>
      </c>
      <c r="H62" s="126"/>
      <c r="I62" s="126"/>
      <c r="J62" s="132"/>
      <c r="K62" s="134">
        <v>2</v>
      </c>
      <c r="L62" s="134" t="s">
        <v>37</v>
      </c>
      <c r="M62" s="305"/>
      <c r="N62" s="333" t="s">
        <v>183</v>
      </c>
      <c r="O62" s="76"/>
      <c r="P62" s="76"/>
      <c r="Q62" s="76"/>
      <c r="R62" s="76"/>
      <c r="S62" s="207" t="s">
        <v>123</v>
      </c>
      <c r="T62" s="96" t="s">
        <v>602</v>
      </c>
    </row>
    <row r="63" spans="1:20" ht="15">
      <c r="A63" s="289" t="s">
        <v>386</v>
      </c>
      <c r="B63" s="58" t="s">
        <v>271</v>
      </c>
      <c r="C63" s="125"/>
      <c r="D63" s="126"/>
      <c r="E63" s="126" t="s">
        <v>36</v>
      </c>
      <c r="F63" s="127"/>
      <c r="G63" s="125">
        <v>2</v>
      </c>
      <c r="H63" s="126"/>
      <c r="I63" s="126"/>
      <c r="J63" s="132"/>
      <c r="K63" s="134">
        <v>2</v>
      </c>
      <c r="L63" s="134" t="s">
        <v>37</v>
      </c>
      <c r="M63" s="305"/>
      <c r="N63" s="333" t="s">
        <v>183</v>
      </c>
      <c r="O63" s="76"/>
      <c r="P63" s="76"/>
      <c r="Q63" s="76"/>
      <c r="R63" s="76"/>
      <c r="S63" s="207" t="s">
        <v>124</v>
      </c>
      <c r="T63" s="96" t="s">
        <v>603</v>
      </c>
    </row>
    <row r="64" spans="1:20" ht="15">
      <c r="A64" s="289" t="s">
        <v>387</v>
      </c>
      <c r="B64" s="58" t="s">
        <v>272</v>
      </c>
      <c r="C64" s="125"/>
      <c r="D64" s="126"/>
      <c r="E64" s="126" t="s">
        <v>36</v>
      </c>
      <c r="F64" s="127"/>
      <c r="G64" s="125">
        <v>2</v>
      </c>
      <c r="H64" s="126"/>
      <c r="I64" s="126"/>
      <c r="J64" s="132"/>
      <c r="K64" s="134">
        <v>2</v>
      </c>
      <c r="L64" s="134" t="s">
        <v>37</v>
      </c>
      <c r="M64" s="305"/>
      <c r="N64" s="333" t="s">
        <v>183</v>
      </c>
      <c r="O64" s="76"/>
      <c r="P64" s="76"/>
      <c r="Q64" s="76"/>
      <c r="R64" s="76"/>
      <c r="S64" s="207" t="s">
        <v>125</v>
      </c>
      <c r="T64" s="96" t="s">
        <v>604</v>
      </c>
    </row>
    <row r="65" spans="1:20" ht="15">
      <c r="A65" s="289" t="s">
        <v>388</v>
      </c>
      <c r="B65" s="58" t="s">
        <v>273</v>
      </c>
      <c r="C65" s="125"/>
      <c r="D65" s="126" t="s">
        <v>36</v>
      </c>
      <c r="E65" s="126"/>
      <c r="F65" s="127"/>
      <c r="G65" s="125">
        <v>2</v>
      </c>
      <c r="H65" s="126"/>
      <c r="I65" s="126"/>
      <c r="J65" s="132"/>
      <c r="K65" s="134">
        <v>2</v>
      </c>
      <c r="L65" s="134" t="s">
        <v>37</v>
      </c>
      <c r="M65" s="305"/>
      <c r="N65" s="333" t="s">
        <v>183</v>
      </c>
      <c r="O65" s="76"/>
      <c r="P65" s="76"/>
      <c r="Q65" s="76"/>
      <c r="R65" s="76"/>
      <c r="S65" s="207" t="s">
        <v>126</v>
      </c>
      <c r="T65" s="272" t="s">
        <v>605</v>
      </c>
    </row>
    <row r="66" spans="1:20" ht="15">
      <c r="A66" s="289" t="s">
        <v>389</v>
      </c>
      <c r="B66" s="58" t="s">
        <v>274</v>
      </c>
      <c r="C66" s="125"/>
      <c r="D66" s="126" t="s">
        <v>36</v>
      </c>
      <c r="E66" s="126"/>
      <c r="F66" s="127"/>
      <c r="G66" s="125">
        <v>2</v>
      </c>
      <c r="H66" s="126"/>
      <c r="I66" s="126"/>
      <c r="J66" s="132"/>
      <c r="K66" s="134">
        <v>2</v>
      </c>
      <c r="L66" s="134" t="s">
        <v>37</v>
      </c>
      <c r="M66" s="305"/>
      <c r="N66" s="333" t="s">
        <v>183</v>
      </c>
      <c r="O66" s="76"/>
      <c r="P66" s="76"/>
      <c r="Q66" s="76"/>
      <c r="R66" s="76"/>
      <c r="S66" s="207" t="s">
        <v>127</v>
      </c>
      <c r="T66" s="272" t="s">
        <v>606</v>
      </c>
    </row>
    <row r="67" spans="1:20" s="6" customFormat="1" ht="15">
      <c r="A67" s="290" t="s">
        <v>390</v>
      </c>
      <c r="B67" s="58" t="s">
        <v>275</v>
      </c>
      <c r="C67" s="83"/>
      <c r="D67" s="129" t="s">
        <v>36</v>
      </c>
      <c r="E67" s="84"/>
      <c r="F67" s="85"/>
      <c r="G67" s="130">
        <v>2</v>
      </c>
      <c r="H67" s="131"/>
      <c r="I67" s="131"/>
      <c r="J67" s="133"/>
      <c r="K67" s="135">
        <v>2</v>
      </c>
      <c r="L67" s="134" t="s">
        <v>37</v>
      </c>
      <c r="M67" s="373"/>
      <c r="N67" s="333" t="s">
        <v>183</v>
      </c>
      <c r="O67" s="29"/>
      <c r="P67" s="29"/>
      <c r="Q67" s="29"/>
      <c r="R67" s="29"/>
      <c r="S67" s="207" t="s">
        <v>128</v>
      </c>
      <c r="T67" s="272" t="s">
        <v>607</v>
      </c>
    </row>
    <row r="68" spans="1:20" ht="15">
      <c r="A68" s="289" t="s">
        <v>391</v>
      </c>
      <c r="B68" s="58" t="s">
        <v>276</v>
      </c>
      <c r="C68" s="125"/>
      <c r="D68" s="126" t="s">
        <v>36</v>
      </c>
      <c r="E68" s="126"/>
      <c r="F68" s="127"/>
      <c r="G68" s="125">
        <v>2</v>
      </c>
      <c r="H68" s="126"/>
      <c r="I68" s="126"/>
      <c r="J68" s="132"/>
      <c r="K68" s="134">
        <v>2</v>
      </c>
      <c r="L68" s="134" t="s">
        <v>37</v>
      </c>
      <c r="M68" s="305"/>
      <c r="N68" s="333" t="s">
        <v>183</v>
      </c>
      <c r="O68" s="76"/>
      <c r="P68" s="76"/>
      <c r="Q68" s="76"/>
      <c r="R68" s="76"/>
      <c r="S68" s="207" t="s">
        <v>129</v>
      </c>
      <c r="T68" s="272" t="s">
        <v>608</v>
      </c>
    </row>
    <row r="69" spans="1:20" s="457" customFormat="1" ht="15">
      <c r="A69" s="432"/>
      <c r="B69" s="476" t="s">
        <v>675</v>
      </c>
      <c r="C69" s="428">
        <f>SUMIF(C43:C68,"=x",$K43:$K68)</f>
        <v>0</v>
      </c>
      <c r="D69" s="428">
        <f>SUMIF(D43:D68,"=x",$K43:$K68)</f>
        <v>34</v>
      </c>
      <c r="E69" s="428">
        <f>SUMIF(E43:E68,"=x",$K43:$K68)</f>
        <v>27</v>
      </c>
      <c r="F69" s="428">
        <f>SUMIF(F43:F68,"=x",$K43:$K68)</f>
        <v>4</v>
      </c>
      <c r="G69" s="584">
        <f>SUM(C69:F69)</f>
        <v>65</v>
      </c>
      <c r="H69" s="585"/>
      <c r="I69" s="585"/>
      <c r="J69" s="585"/>
      <c r="K69" s="585"/>
      <c r="L69" s="586"/>
      <c r="M69" s="477"/>
      <c r="N69" s="478"/>
      <c r="O69" s="455"/>
      <c r="P69" s="455"/>
      <c r="Q69" s="455"/>
      <c r="R69" s="455"/>
      <c r="S69" s="479"/>
      <c r="T69" s="472"/>
    </row>
    <row r="70" spans="1:20" s="6" customFormat="1" ht="13.5" customHeight="1">
      <c r="A70" s="551" t="s">
        <v>676</v>
      </c>
      <c r="B70" s="552"/>
      <c r="C70" s="148"/>
      <c r="D70" s="149">
        <v>14</v>
      </c>
      <c r="E70" s="149">
        <v>12</v>
      </c>
      <c r="F70" s="150">
        <v>4</v>
      </c>
      <c r="G70" s="651">
        <f>SUM(C70:F70)</f>
        <v>30</v>
      </c>
      <c r="H70" s="536"/>
      <c r="I70" s="536"/>
      <c r="J70" s="536"/>
      <c r="K70" s="536"/>
      <c r="L70" s="537"/>
      <c r="M70" s="378"/>
      <c r="N70" s="146"/>
      <c r="O70" s="146"/>
      <c r="P70" s="146"/>
      <c r="Q70" s="146"/>
      <c r="R70" s="146"/>
      <c r="S70" s="343"/>
      <c r="T70" s="272"/>
    </row>
    <row r="71" spans="1:20" s="6" customFormat="1" ht="19.5" customHeight="1">
      <c r="A71" s="544" t="s">
        <v>462</v>
      </c>
      <c r="B71" s="545"/>
      <c r="C71" s="546"/>
      <c r="D71" s="547"/>
      <c r="E71" s="547"/>
      <c r="F71" s="547"/>
      <c r="G71" s="547"/>
      <c r="H71" s="547"/>
      <c r="I71" s="547"/>
      <c r="J71" s="547"/>
      <c r="K71" s="547"/>
      <c r="L71" s="548"/>
      <c r="M71" s="546"/>
      <c r="N71" s="547"/>
      <c r="O71" s="547"/>
      <c r="P71" s="547"/>
      <c r="Q71" s="547"/>
      <c r="R71" s="547"/>
      <c r="S71" s="548"/>
      <c r="T71" s="443"/>
    </row>
    <row r="72" spans="1:20" s="6" customFormat="1" ht="13.5" customHeight="1">
      <c r="A72" s="145"/>
      <c r="B72" s="249" t="s">
        <v>97</v>
      </c>
      <c r="C72" s="27" t="s">
        <v>36</v>
      </c>
      <c r="D72" s="20"/>
      <c r="E72" s="20"/>
      <c r="F72" s="55"/>
      <c r="G72" s="27"/>
      <c r="H72" s="20"/>
      <c r="I72" s="20"/>
      <c r="J72" s="55"/>
      <c r="K72" s="29">
        <v>4</v>
      </c>
      <c r="L72" s="29"/>
      <c r="M72" s="374"/>
      <c r="N72" s="334"/>
      <c r="O72" s="47"/>
      <c r="P72" s="47"/>
      <c r="Q72" s="47"/>
      <c r="R72" s="47"/>
      <c r="S72" s="344"/>
      <c r="T72" s="272"/>
    </row>
    <row r="73" spans="1:20" s="6" customFormat="1" ht="13.5" customHeight="1">
      <c r="A73" s="145"/>
      <c r="B73" s="249" t="s">
        <v>97</v>
      </c>
      <c r="C73" s="27"/>
      <c r="D73" s="20"/>
      <c r="E73" s="20" t="s">
        <v>36</v>
      </c>
      <c r="F73" s="55"/>
      <c r="G73" s="27"/>
      <c r="H73" s="20"/>
      <c r="I73" s="20"/>
      <c r="J73" s="55"/>
      <c r="K73" s="29">
        <v>2</v>
      </c>
      <c r="L73" s="29"/>
      <c r="M73" s="374"/>
      <c r="N73" s="334"/>
      <c r="O73" s="47"/>
      <c r="P73" s="47"/>
      <c r="Q73" s="47"/>
      <c r="R73" s="47"/>
      <c r="S73" s="344"/>
      <c r="T73" s="272"/>
    </row>
    <row r="74" spans="1:20" s="6" customFormat="1" ht="19.5" customHeight="1">
      <c r="A74" s="544" t="s">
        <v>44</v>
      </c>
      <c r="B74" s="545"/>
      <c r="C74" s="546"/>
      <c r="D74" s="547"/>
      <c r="E74" s="547"/>
      <c r="F74" s="548"/>
      <c r="G74" s="546"/>
      <c r="H74" s="547"/>
      <c r="I74" s="547"/>
      <c r="J74" s="547"/>
      <c r="K74" s="547"/>
      <c r="L74" s="548"/>
      <c r="M74" s="370"/>
      <c r="N74" s="335"/>
      <c r="O74" s="66"/>
      <c r="P74" s="66"/>
      <c r="Q74" s="66"/>
      <c r="R74" s="66"/>
      <c r="S74" s="265"/>
      <c r="T74" s="443"/>
    </row>
    <row r="75" spans="1:20" s="6" customFormat="1" ht="13.5" customHeight="1">
      <c r="A75" s="291" t="str">
        <f>mesterszak!A33</f>
        <v>diplm1ub17dm</v>
      </c>
      <c r="B75" s="240" t="str">
        <f>mesterszak!B33</f>
        <v>Diplomamunka I.</v>
      </c>
      <c r="C75" s="49">
        <f>mesterszak!C33</f>
        <v>0</v>
      </c>
      <c r="D75" s="50">
        <f>mesterszak!D33</f>
        <v>0</v>
      </c>
      <c r="E75" s="53" t="str">
        <f>mesterszak!E33</f>
        <v>x</v>
      </c>
      <c r="F75" s="54">
        <f>mesterszak!F33</f>
        <v>0</v>
      </c>
      <c r="G75" s="49">
        <f>mesterszak!G33</f>
        <v>0</v>
      </c>
      <c r="H75" s="20">
        <f>mesterszak!H33</f>
        <v>3</v>
      </c>
      <c r="I75" s="20"/>
      <c r="J75" s="28"/>
      <c r="K75" s="29">
        <f>mesterszak!K33</f>
        <v>5</v>
      </c>
      <c r="L75" s="29" t="str">
        <f>mesterszak!L33</f>
        <v>Gyj (5)</v>
      </c>
      <c r="M75" s="374"/>
      <c r="N75" s="336"/>
      <c r="O75" s="47"/>
      <c r="P75" s="47"/>
      <c r="Q75" s="47"/>
      <c r="R75" s="47"/>
      <c r="S75" s="272" t="str">
        <f>mesterszak!S33</f>
        <v>Nyitray László</v>
      </c>
      <c r="T75" s="272" t="str">
        <f>mesterszak!T33</f>
        <v>Thesis Research Work I. PR</v>
      </c>
    </row>
    <row r="76" spans="1:20" s="6" customFormat="1" ht="13.5" customHeight="1" thickBot="1">
      <c r="A76" s="291" t="str">
        <f>mesterszak!A34</f>
        <v>diplm2ub17dm</v>
      </c>
      <c r="B76" s="250" t="str">
        <f>mesterszak!B34</f>
        <v>Diplomamunka II.</v>
      </c>
      <c r="C76" s="177">
        <f>mesterszak!C34</f>
        <v>0</v>
      </c>
      <c r="D76" s="178">
        <f>mesterszak!D34</f>
        <v>0</v>
      </c>
      <c r="E76" s="179">
        <f>mesterszak!E34</f>
        <v>0</v>
      </c>
      <c r="F76" s="180" t="str">
        <f>mesterszak!F34</f>
        <v>x</v>
      </c>
      <c r="G76" s="177">
        <f>mesterszak!G34</f>
        <v>0</v>
      </c>
      <c r="H76" s="181">
        <f>mesterszak!H34</f>
        <v>17</v>
      </c>
      <c r="I76" s="181"/>
      <c r="J76" s="182"/>
      <c r="K76" s="183">
        <f>mesterszak!K34</f>
        <v>25</v>
      </c>
      <c r="L76" s="183" t="str">
        <f>mesterszak!L34</f>
        <v>Gyj (5)</v>
      </c>
      <c r="M76" s="282" t="s">
        <v>296</v>
      </c>
      <c r="N76" s="337" t="str">
        <f>mesterszak!N34</f>
        <v>Diplomamunka I.</v>
      </c>
      <c r="O76" s="47"/>
      <c r="P76" s="47"/>
      <c r="Q76" s="47"/>
      <c r="R76" s="47"/>
      <c r="S76" s="272" t="str">
        <f>mesterszak!S34</f>
        <v>Nyitray László</v>
      </c>
      <c r="T76" s="272" t="str">
        <f>mesterszak!T34</f>
        <v>Thesis Research Work II. PR</v>
      </c>
    </row>
    <row r="77" spans="1:20" s="6" customFormat="1" ht="24.75" customHeight="1" thickTop="1">
      <c r="A77" s="626" t="s">
        <v>218</v>
      </c>
      <c r="B77" s="627"/>
      <c r="C77" s="598"/>
      <c r="D77" s="599"/>
      <c r="E77" s="599"/>
      <c r="F77" s="599"/>
      <c r="G77" s="598"/>
      <c r="H77" s="599"/>
      <c r="I77" s="599"/>
      <c r="J77" s="599"/>
      <c r="K77" s="599"/>
      <c r="L77" s="600"/>
      <c r="M77" s="546"/>
      <c r="N77" s="547"/>
      <c r="O77" s="547"/>
      <c r="P77" s="547"/>
      <c r="Q77" s="547"/>
      <c r="R77" s="547"/>
      <c r="S77" s="548"/>
      <c r="T77" s="443"/>
    </row>
    <row r="78" spans="1:20" s="6" customFormat="1" ht="15" customHeight="1">
      <c r="A78" s="549" t="s">
        <v>38</v>
      </c>
      <c r="B78" s="550"/>
      <c r="C78" s="33">
        <f>SUMIF($A1:$A76,$A78,C1:C76)</f>
        <v>15</v>
      </c>
      <c r="D78" s="34">
        <f>SUMIF($A1:$A76,$A78,D1:D76)</f>
        <v>3</v>
      </c>
      <c r="E78" s="34">
        <f>SUMIF($A1:$A76,$A78,E1:E76)</f>
        <v>3</v>
      </c>
      <c r="F78" s="34">
        <f>SUMIF($A1:$A76,$A78,F1:F76)</f>
        <v>0</v>
      </c>
      <c r="G78" s="541">
        <f aca="true" t="shared" si="2" ref="G78:G85">SUM(C78:F78)</f>
        <v>21</v>
      </c>
      <c r="H78" s="542"/>
      <c r="I78" s="542"/>
      <c r="J78" s="542"/>
      <c r="K78" s="542"/>
      <c r="L78" s="543"/>
      <c r="M78" s="542"/>
      <c r="N78" s="542"/>
      <c r="O78" s="542"/>
      <c r="P78" s="542"/>
      <c r="Q78" s="542"/>
      <c r="R78" s="542"/>
      <c r="S78" s="543"/>
      <c r="T78" s="444"/>
    </row>
    <row r="79" spans="1:20" s="6" customFormat="1" ht="15" customHeight="1">
      <c r="A79" s="551" t="s">
        <v>39</v>
      </c>
      <c r="B79" s="552"/>
      <c r="C79" s="36">
        <f>SUMIF($A1:$A76,$A79,C1:C76)</f>
        <v>22</v>
      </c>
      <c r="D79" s="37">
        <f>SUMIF($A1:$A76,$A79,D1:D76)</f>
        <v>6</v>
      </c>
      <c r="E79" s="37">
        <f>SUMIF($A1:$A76,$A79,E1:E76)</f>
        <v>6</v>
      </c>
      <c r="F79" s="37">
        <f>SUMIF($A1:$A76,$A79,F1:F76)</f>
        <v>0</v>
      </c>
      <c r="G79" s="535">
        <f t="shared" si="2"/>
        <v>34</v>
      </c>
      <c r="H79" s="536"/>
      <c r="I79" s="536"/>
      <c r="J79" s="536"/>
      <c r="K79" s="536"/>
      <c r="L79" s="537"/>
      <c r="M79" s="536"/>
      <c r="N79" s="536"/>
      <c r="O79" s="536"/>
      <c r="P79" s="536"/>
      <c r="Q79" s="536"/>
      <c r="R79" s="536"/>
      <c r="S79" s="537"/>
      <c r="T79" s="444"/>
    </row>
    <row r="80" spans="1:20" s="6" customFormat="1" ht="15" customHeight="1" thickBot="1">
      <c r="A80" s="630" t="s">
        <v>40</v>
      </c>
      <c r="B80" s="631"/>
      <c r="C80" s="109">
        <f>SUMIF($A1:$A76,$A80,C1:C76)</f>
        <v>3</v>
      </c>
      <c r="D80" s="110">
        <f>SUMIF($A1:$A76,$A80,D1:D76)</f>
        <v>0</v>
      </c>
      <c r="E80" s="110">
        <f>SUMIF($A1:$A76,$A80,E1:E76)</f>
        <v>1</v>
      </c>
      <c r="F80" s="110">
        <f>SUMIF($A1:$A76,$A80,F1:F76)</f>
        <v>0</v>
      </c>
      <c r="G80" s="632">
        <f t="shared" si="2"/>
        <v>4</v>
      </c>
      <c r="H80" s="633"/>
      <c r="I80" s="633"/>
      <c r="J80" s="633"/>
      <c r="K80" s="633"/>
      <c r="L80" s="634"/>
      <c r="M80" s="554"/>
      <c r="N80" s="554"/>
      <c r="O80" s="554"/>
      <c r="P80" s="554"/>
      <c r="Q80" s="554"/>
      <c r="R80" s="554"/>
      <c r="S80" s="555"/>
      <c r="T80" s="444"/>
    </row>
    <row r="81" spans="1:19" s="6" customFormat="1" ht="15" customHeight="1" thickTop="1">
      <c r="A81" s="155"/>
      <c r="B81" s="156" t="s">
        <v>214</v>
      </c>
      <c r="C81" s="157">
        <f>C41</f>
        <v>4</v>
      </c>
      <c r="D81" s="158">
        <f>D41</f>
        <v>12</v>
      </c>
      <c r="E81" s="158">
        <f>E41</f>
        <v>4</v>
      </c>
      <c r="F81" s="159">
        <f>F41</f>
        <v>0</v>
      </c>
      <c r="G81" s="580">
        <f t="shared" si="2"/>
        <v>20</v>
      </c>
      <c r="H81" s="581"/>
      <c r="I81" s="581"/>
      <c r="J81" s="581"/>
      <c r="K81" s="581"/>
      <c r="L81" s="582"/>
      <c r="M81" s="375"/>
      <c r="N81" s="152"/>
      <c r="O81" s="152"/>
      <c r="P81" s="152"/>
      <c r="Q81" s="152"/>
      <c r="R81" s="152"/>
      <c r="S81" s="301"/>
    </row>
    <row r="82" spans="1:19" s="6" customFormat="1" ht="15" customHeight="1">
      <c r="A82" s="393"/>
      <c r="B82" s="394" t="s">
        <v>677</v>
      </c>
      <c r="C82" s="395">
        <f>C70</f>
        <v>0</v>
      </c>
      <c r="D82" s="396">
        <f>D70</f>
        <v>14</v>
      </c>
      <c r="E82" s="396">
        <f>E70</f>
        <v>12</v>
      </c>
      <c r="F82" s="397">
        <f>F70</f>
        <v>4</v>
      </c>
      <c r="G82" s="593">
        <f t="shared" si="2"/>
        <v>30</v>
      </c>
      <c r="H82" s="594"/>
      <c r="I82" s="594"/>
      <c r="J82" s="594"/>
      <c r="K82" s="594"/>
      <c r="L82" s="595"/>
      <c r="M82" s="376"/>
      <c r="N82" s="151"/>
      <c r="O82" s="151"/>
      <c r="P82" s="151"/>
      <c r="Q82" s="151"/>
      <c r="R82" s="151"/>
      <c r="S82" s="302"/>
    </row>
    <row r="83" spans="1:19" s="6" customFormat="1" ht="15" customHeight="1">
      <c r="A83" s="153"/>
      <c r="B83" s="154" t="s">
        <v>215</v>
      </c>
      <c r="C83" s="108">
        <f>SUMIF(C72:C73,"=x",$K72:$K73)</f>
        <v>4</v>
      </c>
      <c r="D83" s="102">
        <f>SUMIF(D72:D73,"=x",$K72:$K73)</f>
        <v>0</v>
      </c>
      <c r="E83" s="102">
        <f>SUMIF(E72:E73,"=x",$K72:$K73)</f>
        <v>2</v>
      </c>
      <c r="F83" s="123">
        <f>SUMIF(F72:F73,"=x",$K72:$K73)</f>
        <v>0</v>
      </c>
      <c r="G83" s="593">
        <f t="shared" si="2"/>
        <v>6</v>
      </c>
      <c r="H83" s="594"/>
      <c r="I83" s="594"/>
      <c r="J83" s="594"/>
      <c r="K83" s="594"/>
      <c r="L83" s="595"/>
      <c r="M83" s="376"/>
      <c r="N83" s="151"/>
      <c r="O83" s="151"/>
      <c r="P83" s="151"/>
      <c r="Q83" s="151"/>
      <c r="R83" s="151"/>
      <c r="S83" s="302"/>
    </row>
    <row r="84" spans="1:19" s="6" customFormat="1" ht="15" customHeight="1" thickBot="1">
      <c r="A84" s="160"/>
      <c r="B84" s="161" t="s">
        <v>216</v>
      </c>
      <c r="C84" s="162">
        <f>SUMIF(C75:C76,"=x",$K75:$K76)</f>
        <v>0</v>
      </c>
      <c r="D84" s="163">
        <f>SUMIF(D75:D76,"=x",$K75:$K76)</f>
        <v>0</v>
      </c>
      <c r="E84" s="163">
        <f>SUMIF(E75:E76,"=x",$K75:$K76)</f>
        <v>5</v>
      </c>
      <c r="F84" s="164">
        <f>SUMIF(F75:F76,"=x",$K75:$K76)</f>
        <v>25</v>
      </c>
      <c r="G84" s="574">
        <f t="shared" si="2"/>
        <v>30</v>
      </c>
      <c r="H84" s="575"/>
      <c r="I84" s="575"/>
      <c r="J84" s="575"/>
      <c r="K84" s="575"/>
      <c r="L84" s="576"/>
      <c r="M84" s="376"/>
      <c r="N84" s="151"/>
      <c r="O84" s="151"/>
      <c r="P84" s="151"/>
      <c r="Q84" s="151"/>
      <c r="R84" s="151"/>
      <c r="S84" s="302"/>
    </row>
    <row r="85" spans="1:19" s="6" customFormat="1" ht="24.75" customHeight="1" thickBot="1" thickTop="1">
      <c r="A85" s="184"/>
      <c r="B85" s="185" t="s">
        <v>217</v>
      </c>
      <c r="C85" s="186">
        <f>SUM(C81:C84,C79)</f>
        <v>30</v>
      </c>
      <c r="D85" s="187">
        <f>SUM(D81:D84,D79)</f>
        <v>32</v>
      </c>
      <c r="E85" s="187">
        <f>SUM(E81:E84,E79)</f>
        <v>29</v>
      </c>
      <c r="F85" s="188">
        <f>SUM(F81:F84,F79)</f>
        <v>29</v>
      </c>
      <c r="G85" s="577">
        <f t="shared" si="2"/>
        <v>120</v>
      </c>
      <c r="H85" s="578"/>
      <c r="I85" s="578"/>
      <c r="J85" s="578"/>
      <c r="K85" s="578"/>
      <c r="L85" s="579"/>
      <c r="M85" s="376"/>
      <c r="N85" s="151"/>
      <c r="O85" s="151"/>
      <c r="P85" s="151"/>
      <c r="Q85" s="151"/>
      <c r="R85" s="151"/>
      <c r="S85" s="302"/>
    </row>
    <row r="86" spans="1:19" s="6" customFormat="1" ht="15" customHeight="1" thickTop="1">
      <c r="A86" s="21"/>
      <c r="B86" s="62"/>
      <c r="C86" s="63"/>
      <c r="D86" s="63"/>
      <c r="E86" s="63"/>
      <c r="F86" s="63"/>
      <c r="G86" s="63"/>
      <c r="H86" s="64"/>
      <c r="I86" s="64"/>
      <c r="J86" s="64"/>
      <c r="K86" s="64"/>
      <c r="L86" s="64"/>
      <c r="M86" s="379"/>
      <c r="N86" s="339"/>
      <c r="O86" s="65"/>
      <c r="P86" s="65"/>
      <c r="Q86" s="65"/>
      <c r="R86" s="65"/>
      <c r="S86" s="345"/>
    </row>
    <row r="87" spans="1:14" ht="15" customHeight="1">
      <c r="A87" s="224" t="str">
        <f>mesterszak!A41</f>
        <v>összes kollokvium</v>
      </c>
      <c r="J87" s="203"/>
      <c r="K87" s="64"/>
      <c r="L87" s="91"/>
      <c r="N87" s="21"/>
    </row>
    <row r="88" spans="1:19" s="6" customFormat="1" ht="15" customHeight="1">
      <c r="A88" s="406" t="str">
        <f>mesterszak!A44</f>
        <v>AK = "A" típusú kollokvium</v>
      </c>
      <c r="B88" s="1"/>
      <c r="C88" s="4"/>
      <c r="D88" s="4"/>
      <c r="E88" s="4"/>
      <c r="F88" s="4"/>
      <c r="G88" s="4"/>
      <c r="H88" s="4"/>
      <c r="I88" s="480"/>
      <c r="J88" s="402"/>
      <c r="K88" s="367"/>
      <c r="L88" s="434"/>
      <c r="M88" s="306"/>
      <c r="N88" s="340"/>
      <c r="O88" s="3"/>
      <c r="P88" s="3"/>
      <c r="Q88" s="3"/>
      <c r="R88" s="3"/>
      <c r="S88" s="346"/>
    </row>
    <row r="89" spans="1:19" s="6" customFormat="1" ht="15" customHeight="1">
      <c r="A89" s="406" t="str">
        <f>mesterszak!A45</f>
        <v>BK = "B" típusú kollokvium</v>
      </c>
      <c r="B89" s="1"/>
      <c r="C89" s="4"/>
      <c r="D89" s="4"/>
      <c r="E89" s="4"/>
      <c r="F89" s="4"/>
      <c r="G89" s="4"/>
      <c r="H89" s="4"/>
      <c r="I89" s="403"/>
      <c r="J89" s="402"/>
      <c r="K89" s="367"/>
      <c r="L89" s="434"/>
      <c r="M89" s="306"/>
      <c r="N89" s="340"/>
      <c r="O89" s="3"/>
      <c r="P89" s="3"/>
      <c r="Q89" s="3"/>
      <c r="R89" s="3"/>
      <c r="S89" s="346"/>
    </row>
    <row r="90" spans="1:19" s="6" customFormat="1" ht="15" customHeight="1">
      <c r="A90" s="406" t="str">
        <f>mesterszak!A46</f>
        <v>CK = "C" típusú kollokvium</v>
      </c>
      <c r="B90" s="1"/>
      <c r="C90" s="4"/>
      <c r="D90" s="4"/>
      <c r="E90" s="4"/>
      <c r="F90" s="4"/>
      <c r="G90" s="4"/>
      <c r="H90" s="4"/>
      <c r="I90" s="403"/>
      <c r="J90" s="402"/>
      <c r="K90" s="367"/>
      <c r="L90" s="434"/>
      <c r="M90" s="306"/>
      <c r="N90" s="340"/>
      <c r="O90" s="3"/>
      <c r="P90" s="3"/>
      <c r="Q90" s="3"/>
      <c r="R90" s="3"/>
      <c r="S90" s="346"/>
    </row>
    <row r="91" spans="1:19" s="6" customFormat="1" ht="15" customHeight="1">
      <c r="A91" s="406" t="str">
        <f>mesterszak!A47</f>
        <v>DK = "D" típusú kollokvium</v>
      </c>
      <c r="B91" s="1"/>
      <c r="C91" s="4"/>
      <c r="D91" s="4"/>
      <c r="E91" s="4"/>
      <c r="F91" s="4"/>
      <c r="G91" s="4"/>
      <c r="H91" s="4"/>
      <c r="I91" s="403"/>
      <c r="J91" s="402"/>
      <c r="K91" s="367"/>
      <c r="L91" s="434"/>
      <c r="M91" s="306"/>
      <c r="N91" s="340"/>
      <c r="O91" s="3"/>
      <c r="P91" s="3"/>
      <c r="Q91" s="3"/>
      <c r="R91" s="3"/>
      <c r="S91" s="346"/>
    </row>
    <row r="92" spans="1:19" s="6" customFormat="1" ht="15" customHeight="1">
      <c r="A92" s="406" t="str">
        <f>mesterszak!A48</f>
        <v>Gyj = gyakorlati jegy (5 fokozatú)</v>
      </c>
      <c r="B92" s="1"/>
      <c r="C92" s="4"/>
      <c r="D92" s="4"/>
      <c r="E92" s="4"/>
      <c r="F92" s="4"/>
      <c r="G92" s="4"/>
      <c r="H92" s="4"/>
      <c r="I92" s="113"/>
      <c r="J92" s="100"/>
      <c r="K92" s="100"/>
      <c r="L92" s="100"/>
      <c r="M92" s="306"/>
      <c r="N92" s="340"/>
      <c r="O92" s="3"/>
      <c r="P92" s="3"/>
      <c r="Q92" s="3"/>
      <c r="R92" s="3"/>
      <c r="S92" s="346"/>
    </row>
    <row r="93" spans="1:19" s="6" customFormat="1" ht="15" customHeight="1">
      <c r="A93" s="406" t="str">
        <f>mesterszak!A49</f>
        <v>Hf = háromfokozatú értékelés</v>
      </c>
      <c r="B93" s="1"/>
      <c r="C93" s="4"/>
      <c r="D93" s="4"/>
      <c r="E93" s="4"/>
      <c r="F93" s="4"/>
      <c r="G93" s="4"/>
      <c r="H93" s="4"/>
      <c r="I93" s="113"/>
      <c r="J93" s="402"/>
      <c r="K93" s="367"/>
      <c r="L93" s="113"/>
      <c r="M93" s="306"/>
      <c r="N93" s="340"/>
      <c r="O93" s="3"/>
      <c r="P93" s="3"/>
      <c r="Q93" s="3"/>
      <c r="R93" s="3"/>
      <c r="S93" s="346"/>
    </row>
    <row r="94" spans="1:19" s="6" customFormat="1" ht="15" customHeight="1">
      <c r="A94" s="406" t="str">
        <f>mesterszak!A50</f>
        <v>Kf = kétfokozatú értékelés</v>
      </c>
      <c r="B94" s="1"/>
      <c r="C94" s="4"/>
      <c r="D94" s="4"/>
      <c r="E94" s="4"/>
      <c r="F94" s="4"/>
      <c r="G94" s="4"/>
      <c r="H94" s="4"/>
      <c r="I94" s="4"/>
      <c r="M94" s="306"/>
      <c r="N94" s="340"/>
      <c r="O94" s="3"/>
      <c r="P94" s="3"/>
      <c r="Q94" s="3"/>
      <c r="R94" s="3"/>
      <c r="S94" s="346"/>
    </row>
    <row r="95" spans="1:19" s="6" customFormat="1" ht="15" customHeight="1">
      <c r="A95" s="410"/>
      <c r="B95" s="1"/>
      <c r="C95" s="4"/>
      <c r="D95" s="4"/>
      <c r="E95" s="4"/>
      <c r="F95" s="4"/>
      <c r="G95" s="4"/>
      <c r="H95" s="4"/>
      <c r="I95" s="4"/>
      <c r="J95" s="4"/>
      <c r="K95" s="4"/>
      <c r="L95" s="2"/>
      <c r="M95" s="306"/>
      <c r="N95" s="340"/>
      <c r="O95" s="3"/>
      <c r="P95" s="3"/>
      <c r="Q95" s="3"/>
      <c r="R95" s="3"/>
      <c r="S95" s="346"/>
    </row>
    <row r="96" spans="1:19" s="6" customFormat="1" ht="15">
      <c r="A96" s="409" t="str">
        <f>mesterszak!A52</f>
        <v>Előfeltételek</v>
      </c>
      <c r="B96" s="1"/>
      <c r="C96" s="4"/>
      <c r="D96" s="4"/>
      <c r="E96" s="4"/>
      <c r="F96" s="4"/>
      <c r="G96" s="4"/>
      <c r="H96" s="4"/>
      <c r="I96" s="4"/>
      <c r="J96" s="4"/>
      <c r="K96" s="4"/>
      <c r="M96" s="306"/>
      <c r="N96" s="340"/>
      <c r="O96" s="3"/>
      <c r="P96" s="3"/>
      <c r="Q96" s="3"/>
      <c r="R96" s="3"/>
      <c r="S96" s="346"/>
    </row>
    <row r="97" spans="1:19" s="6" customFormat="1" ht="15">
      <c r="A97" s="407" t="str">
        <f>mesterszak!A53</f>
        <v>erős</v>
      </c>
      <c r="B97" s="1"/>
      <c r="C97" s="4"/>
      <c r="D97" s="4"/>
      <c r="E97" s="4"/>
      <c r="F97" s="4"/>
      <c r="G97" s="4"/>
      <c r="H97" s="4"/>
      <c r="I97" s="4"/>
      <c r="J97" s="4"/>
      <c r="K97" s="4"/>
      <c r="L97" s="2"/>
      <c r="M97" s="306"/>
      <c r="N97" s="340"/>
      <c r="O97" s="3"/>
      <c r="P97" s="3"/>
      <c r="Q97" s="3"/>
      <c r="R97" s="3"/>
      <c r="S97" s="346"/>
    </row>
    <row r="98" spans="1:19" s="6" customFormat="1" ht="15">
      <c r="A98" s="408" t="str">
        <f>mesterszak!A54</f>
        <v>gyenge</v>
      </c>
      <c r="B98" s="1"/>
      <c r="C98" s="4"/>
      <c r="D98" s="4"/>
      <c r="E98" s="4"/>
      <c r="F98" s="4"/>
      <c r="G98" s="4"/>
      <c r="H98" s="4"/>
      <c r="I98" s="4"/>
      <c r="J98" s="4"/>
      <c r="K98" s="4"/>
      <c r="L98" s="2"/>
      <c r="M98" s="306"/>
      <c r="N98" s="340"/>
      <c r="O98" s="3"/>
      <c r="P98" s="3"/>
      <c r="Q98" s="3"/>
      <c r="R98" s="3"/>
      <c r="S98" s="346"/>
    </row>
    <row r="99" spans="1:19" s="6" customFormat="1" ht="15">
      <c r="A99" s="406" t="str">
        <f>mesterszak!A55</f>
        <v>(t) = társfelvétel</v>
      </c>
      <c r="B99" s="1"/>
      <c r="C99" s="4"/>
      <c r="D99" s="4"/>
      <c r="E99" s="4"/>
      <c r="F99" s="4"/>
      <c r="G99" s="4"/>
      <c r="H99" s="4"/>
      <c r="I99" s="4"/>
      <c r="J99" s="4"/>
      <c r="K99" s="4"/>
      <c r="L99" s="2"/>
      <c r="M99" s="306"/>
      <c r="N99" s="340"/>
      <c r="O99" s="3"/>
      <c r="P99" s="3"/>
      <c r="Q99" s="3"/>
      <c r="R99" s="3"/>
      <c r="S99" s="346"/>
    </row>
    <row r="100" spans="1:19" s="6" customFormat="1" ht="1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2"/>
      <c r="M100" s="306"/>
      <c r="N100" s="340"/>
      <c r="O100" s="3"/>
      <c r="P100" s="3"/>
      <c r="Q100" s="3"/>
      <c r="R100" s="3"/>
      <c r="S100" s="346"/>
    </row>
    <row r="101" spans="1:19" s="6" customFormat="1" ht="1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2"/>
      <c r="M101" s="306"/>
      <c r="N101" s="340"/>
      <c r="O101" s="3"/>
      <c r="P101" s="3"/>
      <c r="Q101" s="3"/>
      <c r="R101" s="3"/>
      <c r="S101" s="346"/>
    </row>
    <row r="102" spans="1:19" s="6" customFormat="1" ht="1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2"/>
      <c r="M102" s="306"/>
      <c r="N102" s="340"/>
      <c r="O102" s="3"/>
      <c r="P102" s="3"/>
      <c r="Q102" s="3"/>
      <c r="R102" s="3"/>
      <c r="S102" s="346"/>
    </row>
    <row r="103" spans="1:19" s="6" customFormat="1" ht="1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2"/>
      <c r="M103" s="306"/>
      <c r="N103" s="340"/>
      <c r="O103" s="3"/>
      <c r="P103" s="3"/>
      <c r="Q103" s="3"/>
      <c r="R103" s="3"/>
      <c r="S103" s="346"/>
    </row>
    <row r="104" spans="1:19" s="6" customFormat="1" ht="1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2"/>
      <c r="M104" s="306"/>
      <c r="N104" s="340"/>
      <c r="O104" s="3"/>
      <c r="P104" s="3"/>
      <c r="Q104" s="3"/>
      <c r="R104" s="3"/>
      <c r="S104" s="346"/>
    </row>
    <row r="105" spans="1:19" s="6" customFormat="1" ht="1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2"/>
      <c r="M105" s="306"/>
      <c r="N105" s="340"/>
      <c r="O105" s="3"/>
      <c r="P105" s="3"/>
      <c r="Q105" s="3"/>
      <c r="R105" s="3"/>
      <c r="S105" s="346"/>
    </row>
    <row r="106" spans="1:19" s="6" customFormat="1" ht="1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2"/>
      <c r="M106" s="306"/>
      <c r="N106" s="340"/>
      <c r="O106" s="3"/>
      <c r="P106" s="3"/>
      <c r="Q106" s="3"/>
      <c r="R106" s="3"/>
      <c r="S106" s="346"/>
    </row>
    <row r="107" spans="1:19" s="6" customFormat="1" ht="1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2"/>
      <c r="M107" s="306"/>
      <c r="N107" s="340"/>
      <c r="O107" s="3"/>
      <c r="P107" s="3"/>
      <c r="Q107" s="3"/>
      <c r="R107" s="3"/>
      <c r="S107" s="346"/>
    </row>
    <row r="108" spans="1:19" s="6" customFormat="1" ht="1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2"/>
      <c r="M108" s="306"/>
      <c r="N108" s="340"/>
      <c r="O108" s="3"/>
      <c r="P108" s="3"/>
      <c r="Q108" s="3"/>
      <c r="R108" s="3"/>
      <c r="S108" s="346"/>
    </row>
    <row r="109" spans="1:19" s="6" customFormat="1" ht="1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2"/>
      <c r="M109" s="306"/>
      <c r="N109" s="340"/>
      <c r="O109" s="3"/>
      <c r="P109" s="3"/>
      <c r="Q109" s="3"/>
      <c r="R109" s="3"/>
      <c r="S109" s="346"/>
    </row>
    <row r="110" spans="1:19" s="6" customFormat="1" ht="1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2"/>
      <c r="M110" s="306"/>
      <c r="N110" s="340"/>
      <c r="O110" s="3"/>
      <c r="P110" s="3"/>
      <c r="Q110" s="3"/>
      <c r="R110" s="3"/>
      <c r="S110" s="346"/>
    </row>
    <row r="111" spans="1:19" s="6" customFormat="1" ht="1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2"/>
      <c r="M111" s="306"/>
      <c r="N111" s="340"/>
      <c r="O111" s="3"/>
      <c r="P111" s="3"/>
      <c r="Q111" s="3"/>
      <c r="R111" s="3"/>
      <c r="S111" s="346"/>
    </row>
    <row r="112" spans="1:19" s="6" customFormat="1" ht="1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2"/>
      <c r="M112" s="306"/>
      <c r="N112" s="340"/>
      <c r="O112" s="3"/>
      <c r="P112" s="3"/>
      <c r="Q112" s="3"/>
      <c r="R112" s="3"/>
      <c r="S112" s="346"/>
    </row>
    <row r="113" spans="1:19" s="6" customFormat="1" ht="1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2"/>
      <c r="M113" s="306"/>
      <c r="N113" s="340"/>
      <c r="O113" s="3"/>
      <c r="P113" s="3"/>
      <c r="Q113" s="3"/>
      <c r="R113" s="3"/>
      <c r="S113" s="346"/>
    </row>
    <row r="114" spans="1:19" s="6" customFormat="1" ht="1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2"/>
      <c r="M114" s="306"/>
      <c r="N114" s="340"/>
      <c r="O114" s="3"/>
      <c r="P114" s="3"/>
      <c r="Q114" s="3"/>
      <c r="R114" s="3"/>
      <c r="S114" s="346"/>
    </row>
    <row r="115" spans="1:19" s="6" customFormat="1" ht="1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2"/>
      <c r="M115" s="306"/>
      <c r="N115" s="340"/>
      <c r="O115" s="3"/>
      <c r="P115" s="3"/>
      <c r="Q115" s="3"/>
      <c r="R115" s="3"/>
      <c r="S115" s="346"/>
    </row>
    <row r="116" spans="1:19" s="6" customFormat="1" ht="1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2"/>
      <c r="M116" s="306"/>
      <c r="N116" s="340"/>
      <c r="O116" s="3"/>
      <c r="P116" s="3"/>
      <c r="Q116" s="3"/>
      <c r="R116" s="3"/>
      <c r="S116" s="346"/>
    </row>
    <row r="117" spans="1:19" s="6" customFormat="1" ht="1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2"/>
      <c r="M117" s="306"/>
      <c r="N117" s="340"/>
      <c r="O117" s="3"/>
      <c r="P117" s="3"/>
      <c r="Q117" s="3"/>
      <c r="R117" s="3"/>
      <c r="S117" s="346"/>
    </row>
    <row r="118" spans="1:19" s="6" customFormat="1" ht="1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2"/>
      <c r="M118" s="306"/>
      <c r="N118" s="340"/>
      <c r="O118" s="3"/>
      <c r="P118" s="3"/>
      <c r="Q118" s="3"/>
      <c r="R118" s="3"/>
      <c r="S118" s="346"/>
    </row>
    <row r="119" spans="1:19" s="6" customFormat="1" ht="1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2"/>
      <c r="M119" s="306"/>
      <c r="N119" s="340"/>
      <c r="O119" s="3"/>
      <c r="P119" s="3"/>
      <c r="Q119" s="3"/>
      <c r="R119" s="3"/>
      <c r="S119" s="346"/>
    </row>
    <row r="120" spans="1:19" s="6" customFormat="1" ht="1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2"/>
      <c r="M120" s="306"/>
      <c r="N120" s="340"/>
      <c r="O120" s="3"/>
      <c r="P120" s="3"/>
      <c r="Q120" s="3"/>
      <c r="R120" s="3"/>
      <c r="S120" s="346"/>
    </row>
    <row r="121" spans="1:19" s="6" customFormat="1" ht="1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2"/>
      <c r="M121" s="306"/>
      <c r="N121" s="340"/>
      <c r="O121" s="3"/>
      <c r="P121" s="3"/>
      <c r="Q121" s="3"/>
      <c r="R121" s="3"/>
      <c r="S121" s="346"/>
    </row>
    <row r="122" spans="1:19" s="6" customFormat="1" ht="1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2"/>
      <c r="M122" s="306"/>
      <c r="N122" s="340"/>
      <c r="O122" s="3"/>
      <c r="P122" s="3"/>
      <c r="Q122" s="3"/>
      <c r="R122" s="3"/>
      <c r="S122" s="346"/>
    </row>
    <row r="123" spans="1:19" s="6" customFormat="1" ht="1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2"/>
      <c r="M123" s="306"/>
      <c r="N123" s="340"/>
      <c r="O123" s="3"/>
      <c r="P123" s="3"/>
      <c r="Q123" s="3"/>
      <c r="R123" s="3"/>
      <c r="S123" s="346"/>
    </row>
    <row r="124" spans="1:19" s="6" customFormat="1" ht="1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2"/>
      <c r="M124" s="306"/>
      <c r="N124" s="340"/>
      <c r="O124" s="3"/>
      <c r="P124" s="3"/>
      <c r="Q124" s="3"/>
      <c r="R124" s="3"/>
      <c r="S124" s="346"/>
    </row>
    <row r="125" spans="1:19" s="6" customFormat="1" ht="1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2"/>
      <c r="M125" s="306"/>
      <c r="N125" s="340"/>
      <c r="O125" s="3"/>
      <c r="P125" s="3"/>
      <c r="Q125" s="3"/>
      <c r="R125" s="3"/>
      <c r="S125" s="346"/>
    </row>
    <row r="126" spans="1:19" s="6" customFormat="1" ht="1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2"/>
      <c r="M126" s="306"/>
      <c r="N126" s="340"/>
      <c r="O126" s="3"/>
      <c r="P126" s="3"/>
      <c r="Q126" s="3"/>
      <c r="R126" s="3"/>
      <c r="S126" s="346"/>
    </row>
    <row r="127" spans="1:19" s="6" customFormat="1" ht="1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2"/>
      <c r="M127" s="306"/>
      <c r="N127" s="340"/>
      <c r="O127" s="3"/>
      <c r="P127" s="3"/>
      <c r="Q127" s="3"/>
      <c r="R127" s="3"/>
      <c r="S127" s="346"/>
    </row>
    <row r="128" spans="1:19" s="6" customFormat="1" ht="1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2"/>
      <c r="M128" s="306"/>
      <c r="N128" s="340"/>
      <c r="O128" s="3"/>
      <c r="P128" s="3"/>
      <c r="Q128" s="3"/>
      <c r="R128" s="3"/>
      <c r="S128" s="346"/>
    </row>
    <row r="129" spans="1:19" s="6" customFormat="1" ht="1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2"/>
      <c r="M129" s="306"/>
      <c r="N129" s="340"/>
      <c r="O129" s="3"/>
      <c r="P129" s="3"/>
      <c r="Q129" s="3"/>
      <c r="R129" s="3"/>
      <c r="S129" s="346"/>
    </row>
    <row r="130" spans="1:19" s="6" customFormat="1" ht="1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2"/>
      <c r="M130" s="306"/>
      <c r="N130" s="340"/>
      <c r="O130" s="3"/>
      <c r="P130" s="3"/>
      <c r="Q130" s="3"/>
      <c r="R130" s="3"/>
      <c r="S130" s="346"/>
    </row>
    <row r="131" spans="1:19" s="6" customFormat="1" ht="1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2"/>
      <c r="M131" s="306"/>
      <c r="N131" s="340"/>
      <c r="O131" s="3"/>
      <c r="P131" s="3"/>
      <c r="Q131" s="3"/>
      <c r="R131" s="3"/>
      <c r="S131" s="346"/>
    </row>
    <row r="132" spans="1:19" s="6" customFormat="1" ht="1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2"/>
      <c r="M132" s="306"/>
      <c r="N132" s="340"/>
      <c r="O132" s="3"/>
      <c r="P132" s="3"/>
      <c r="Q132" s="3"/>
      <c r="R132" s="3"/>
      <c r="S132" s="346"/>
    </row>
    <row r="133" spans="1:19" s="6" customFormat="1" ht="1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2"/>
      <c r="M133" s="306"/>
      <c r="N133" s="340"/>
      <c r="O133" s="3"/>
      <c r="P133" s="3"/>
      <c r="Q133" s="3"/>
      <c r="R133" s="3"/>
      <c r="S133" s="346"/>
    </row>
    <row r="134" spans="1:19" s="6" customFormat="1" ht="1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2"/>
      <c r="M134" s="306"/>
      <c r="N134" s="340"/>
      <c r="O134" s="3"/>
      <c r="P134" s="3"/>
      <c r="Q134" s="3"/>
      <c r="R134" s="3"/>
      <c r="S134" s="346"/>
    </row>
    <row r="135" spans="1:19" s="6" customFormat="1" ht="1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2"/>
      <c r="M135" s="306"/>
      <c r="N135" s="340"/>
      <c r="O135" s="3"/>
      <c r="P135" s="3"/>
      <c r="Q135" s="3"/>
      <c r="R135" s="3"/>
      <c r="S135" s="346"/>
    </row>
    <row r="136" spans="1:19" s="6" customFormat="1" ht="1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2"/>
      <c r="M136" s="306"/>
      <c r="N136" s="340"/>
      <c r="O136" s="3"/>
      <c r="P136" s="3"/>
      <c r="Q136" s="3"/>
      <c r="R136" s="3"/>
      <c r="S136" s="346"/>
    </row>
    <row r="137" spans="1:19" s="6" customFormat="1" ht="1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2"/>
      <c r="M137" s="306"/>
      <c r="N137" s="340"/>
      <c r="O137" s="3"/>
      <c r="P137" s="3"/>
      <c r="Q137" s="3"/>
      <c r="R137" s="3"/>
      <c r="S137" s="346"/>
    </row>
    <row r="138" spans="1:19" s="6" customFormat="1" ht="1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2"/>
      <c r="M138" s="306"/>
      <c r="N138" s="340"/>
      <c r="O138" s="3"/>
      <c r="P138" s="3"/>
      <c r="Q138" s="3"/>
      <c r="R138" s="3"/>
      <c r="S138" s="346"/>
    </row>
    <row r="139" spans="1:19" s="6" customFormat="1" ht="1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2"/>
      <c r="M139" s="306"/>
      <c r="N139" s="340"/>
      <c r="O139" s="3"/>
      <c r="P139" s="3"/>
      <c r="Q139" s="3"/>
      <c r="R139" s="3"/>
      <c r="S139" s="346"/>
    </row>
    <row r="140" spans="1:19" s="7" customFormat="1" ht="1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2"/>
      <c r="M140" s="306"/>
      <c r="N140" s="340"/>
      <c r="O140" s="3"/>
      <c r="P140" s="3"/>
      <c r="Q140" s="3"/>
      <c r="R140" s="3"/>
      <c r="S140" s="346"/>
    </row>
    <row r="141" spans="1:19" s="7" customFormat="1" ht="1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2"/>
      <c r="M141" s="306"/>
      <c r="N141" s="340"/>
      <c r="O141" s="3"/>
      <c r="P141" s="3"/>
      <c r="Q141" s="3"/>
      <c r="R141" s="3"/>
      <c r="S141" s="346"/>
    </row>
    <row r="142" spans="1:19" s="7" customFormat="1" ht="1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2"/>
      <c r="M142" s="306"/>
      <c r="N142" s="340"/>
      <c r="O142" s="3"/>
      <c r="P142" s="3"/>
      <c r="Q142" s="3"/>
      <c r="R142" s="3"/>
      <c r="S142" s="346"/>
    </row>
    <row r="143" spans="1:19" s="7" customFormat="1" ht="1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2"/>
      <c r="M143" s="306"/>
      <c r="N143" s="340"/>
      <c r="O143" s="3"/>
      <c r="P143" s="3"/>
      <c r="Q143" s="3"/>
      <c r="R143" s="3"/>
      <c r="S143" s="346"/>
    </row>
    <row r="144" spans="1:19" s="6" customFormat="1" ht="1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2"/>
      <c r="M144" s="306"/>
      <c r="N144" s="340"/>
      <c r="O144" s="3"/>
      <c r="P144" s="3"/>
      <c r="Q144" s="3"/>
      <c r="R144" s="3"/>
      <c r="S144" s="346"/>
    </row>
    <row r="145" spans="1:19" s="6" customFormat="1" ht="1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2"/>
      <c r="M145" s="306"/>
      <c r="N145" s="340"/>
      <c r="O145" s="3"/>
      <c r="P145" s="3"/>
      <c r="Q145" s="3"/>
      <c r="R145" s="3"/>
      <c r="S145" s="346"/>
    </row>
    <row r="146" spans="1:19" s="6" customFormat="1" ht="1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2"/>
      <c r="M146" s="306"/>
      <c r="N146" s="340"/>
      <c r="O146" s="3"/>
      <c r="P146" s="3"/>
      <c r="Q146" s="3"/>
      <c r="R146" s="3"/>
      <c r="S146" s="346"/>
    </row>
    <row r="147" spans="1:19" s="6" customFormat="1" ht="1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2"/>
      <c r="M147" s="306"/>
      <c r="N147" s="340"/>
      <c r="O147" s="3"/>
      <c r="P147" s="3"/>
      <c r="Q147" s="3"/>
      <c r="R147" s="3"/>
      <c r="S147" s="346"/>
    </row>
    <row r="148" spans="1:19" s="6" customFormat="1" ht="1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2"/>
      <c r="M148" s="306"/>
      <c r="N148" s="340"/>
      <c r="O148" s="3"/>
      <c r="P148" s="3"/>
      <c r="Q148" s="3"/>
      <c r="R148" s="3"/>
      <c r="S148" s="346"/>
    </row>
    <row r="149" spans="1:19" s="6" customFormat="1" ht="1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2"/>
      <c r="M149" s="306"/>
      <c r="N149" s="340"/>
      <c r="O149" s="3"/>
      <c r="P149" s="3"/>
      <c r="Q149" s="3"/>
      <c r="R149" s="3"/>
      <c r="S149" s="346"/>
    </row>
    <row r="150" spans="1:19" s="7" customFormat="1" ht="1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2"/>
      <c r="M150" s="306"/>
      <c r="N150" s="340"/>
      <c r="O150" s="3"/>
      <c r="P150" s="3"/>
      <c r="Q150" s="3"/>
      <c r="R150" s="3"/>
      <c r="S150" s="346"/>
    </row>
    <row r="151" spans="1:19" s="7" customFormat="1" ht="1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2"/>
      <c r="M151" s="306"/>
      <c r="N151" s="340"/>
      <c r="O151" s="3"/>
      <c r="P151" s="3"/>
      <c r="Q151" s="3"/>
      <c r="R151" s="3"/>
      <c r="S151" s="346"/>
    </row>
    <row r="152" spans="1:19" s="7" customFormat="1" ht="1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2"/>
      <c r="M152" s="306"/>
      <c r="N152" s="340"/>
      <c r="O152" s="3"/>
      <c r="P152" s="3"/>
      <c r="Q152" s="3"/>
      <c r="R152" s="3"/>
      <c r="S152" s="346"/>
    </row>
    <row r="153" spans="1:19" s="7" customFormat="1" ht="1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2"/>
      <c r="M153" s="306"/>
      <c r="N153" s="340"/>
      <c r="O153" s="3"/>
      <c r="P153" s="3"/>
      <c r="Q153" s="3"/>
      <c r="R153" s="3"/>
      <c r="S153" s="346"/>
    </row>
    <row r="154" spans="1:19" s="7" customFormat="1" ht="1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2"/>
      <c r="M154" s="306"/>
      <c r="N154" s="340"/>
      <c r="O154" s="3"/>
      <c r="P154" s="3"/>
      <c r="Q154" s="3"/>
      <c r="R154" s="3"/>
      <c r="S154" s="346"/>
    </row>
    <row r="155" spans="1:19" s="8" customFormat="1" ht="1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2"/>
      <c r="M155" s="306"/>
      <c r="N155" s="340"/>
      <c r="O155" s="3"/>
      <c r="P155" s="3"/>
      <c r="Q155" s="3"/>
      <c r="R155" s="3"/>
      <c r="S155" s="346"/>
    </row>
    <row r="156" spans="1:19" s="9" customFormat="1" ht="1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2"/>
      <c r="M156" s="306"/>
      <c r="N156" s="340"/>
      <c r="O156" s="3"/>
      <c r="P156" s="3"/>
      <c r="Q156" s="3"/>
      <c r="R156" s="3"/>
      <c r="S156" s="346"/>
    </row>
    <row r="157" spans="1:19" s="6" customFormat="1" ht="1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2"/>
      <c r="M157" s="306"/>
      <c r="N157" s="340"/>
      <c r="O157" s="3"/>
      <c r="P157" s="3"/>
      <c r="Q157" s="3"/>
      <c r="R157" s="3"/>
      <c r="S157" s="346"/>
    </row>
    <row r="158" spans="1:19" s="6" customFormat="1" ht="1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2"/>
      <c r="M158" s="306"/>
      <c r="N158" s="340"/>
      <c r="O158" s="3"/>
      <c r="P158" s="3"/>
      <c r="Q158" s="3"/>
      <c r="R158" s="3"/>
      <c r="S158" s="346"/>
    </row>
    <row r="159" spans="1:19" s="6" customFormat="1" ht="1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2"/>
      <c r="M159" s="306"/>
      <c r="N159" s="340"/>
      <c r="O159" s="3"/>
      <c r="P159" s="3"/>
      <c r="Q159" s="3"/>
      <c r="R159" s="3"/>
      <c r="S159" s="346"/>
    </row>
    <row r="160" spans="1:19" s="7" customFormat="1" ht="1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2"/>
      <c r="M160" s="306"/>
      <c r="N160" s="340"/>
      <c r="O160" s="3"/>
      <c r="P160" s="3"/>
      <c r="Q160" s="3"/>
      <c r="R160" s="3"/>
      <c r="S160" s="346"/>
    </row>
    <row r="161" spans="1:19" s="6" customFormat="1" ht="1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2"/>
      <c r="M161" s="306"/>
      <c r="N161" s="340"/>
      <c r="O161" s="3"/>
      <c r="P161" s="3"/>
      <c r="Q161" s="3"/>
      <c r="R161" s="3"/>
      <c r="S161" s="346"/>
    </row>
    <row r="162" spans="1:19" s="6" customFormat="1" ht="1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2"/>
      <c r="M162" s="306"/>
      <c r="N162" s="340"/>
      <c r="O162" s="3"/>
      <c r="P162" s="3"/>
      <c r="Q162" s="3"/>
      <c r="R162" s="3"/>
      <c r="S162" s="346"/>
    </row>
    <row r="163" spans="1:19" s="6" customFormat="1" ht="1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2"/>
      <c r="M163" s="306"/>
      <c r="N163" s="340"/>
      <c r="O163" s="3"/>
      <c r="P163" s="3"/>
      <c r="Q163" s="3"/>
      <c r="R163" s="3"/>
      <c r="S163" s="346"/>
    </row>
    <row r="164" spans="1:19" s="6" customFormat="1" ht="1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2"/>
      <c r="M164" s="306"/>
      <c r="N164" s="340"/>
      <c r="O164" s="3"/>
      <c r="P164" s="3"/>
      <c r="Q164" s="3"/>
      <c r="R164" s="3"/>
      <c r="S164" s="346"/>
    </row>
    <row r="165" spans="1:19" s="6" customFormat="1" ht="1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2"/>
      <c r="M165" s="306"/>
      <c r="N165" s="340"/>
      <c r="O165" s="3"/>
      <c r="P165" s="3"/>
      <c r="Q165" s="3"/>
      <c r="R165" s="3"/>
      <c r="S165" s="346"/>
    </row>
    <row r="166" spans="1:19" s="6" customFormat="1" ht="1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2"/>
      <c r="M166" s="306"/>
      <c r="N166" s="340"/>
      <c r="O166" s="3"/>
      <c r="P166" s="3"/>
      <c r="Q166" s="3"/>
      <c r="R166" s="3"/>
      <c r="S166" s="346"/>
    </row>
    <row r="167" spans="1:19" s="6" customFormat="1" ht="1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2"/>
      <c r="M167" s="306"/>
      <c r="N167" s="340"/>
      <c r="O167" s="3"/>
      <c r="P167" s="3"/>
      <c r="Q167" s="3"/>
      <c r="R167" s="3"/>
      <c r="S167" s="346"/>
    </row>
    <row r="168" spans="1:19" s="6" customFormat="1" ht="1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2"/>
      <c r="M168" s="306"/>
      <c r="N168" s="340"/>
      <c r="O168" s="3"/>
      <c r="P168" s="3"/>
      <c r="Q168" s="3"/>
      <c r="R168" s="3"/>
      <c r="S168" s="346"/>
    </row>
    <row r="169" spans="1:19" s="7" customFormat="1" ht="1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2"/>
      <c r="M169" s="306"/>
      <c r="N169" s="340"/>
      <c r="O169" s="3"/>
      <c r="P169" s="3"/>
      <c r="Q169" s="3"/>
      <c r="R169" s="3"/>
      <c r="S169" s="346"/>
    </row>
    <row r="170" spans="1:19" s="7" customFormat="1" ht="15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2"/>
      <c r="M170" s="306"/>
      <c r="N170" s="340"/>
      <c r="O170" s="3"/>
      <c r="P170" s="3"/>
      <c r="Q170" s="3"/>
      <c r="R170" s="3"/>
      <c r="S170" s="346"/>
    </row>
    <row r="171" spans="1:19" s="7" customFormat="1" ht="15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2"/>
      <c r="M171" s="306"/>
      <c r="N171" s="340"/>
      <c r="O171" s="3"/>
      <c r="P171" s="3"/>
      <c r="Q171" s="3"/>
      <c r="R171" s="3"/>
      <c r="S171" s="346"/>
    </row>
    <row r="172" spans="1:19" s="7" customFormat="1" ht="15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2"/>
      <c r="M172" s="306"/>
      <c r="N172" s="340"/>
      <c r="O172" s="3"/>
      <c r="P172" s="3"/>
      <c r="Q172" s="3"/>
      <c r="R172" s="3"/>
      <c r="S172" s="346"/>
    </row>
    <row r="173" spans="1:19" s="7" customFormat="1" ht="15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2"/>
      <c r="M173" s="306"/>
      <c r="N173" s="340"/>
      <c r="O173" s="3"/>
      <c r="P173" s="3"/>
      <c r="Q173" s="3"/>
      <c r="R173" s="3"/>
      <c r="S173" s="346"/>
    </row>
    <row r="174" spans="1:19" s="6" customFormat="1" ht="15">
      <c r="A174" s="3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2"/>
      <c r="M174" s="306"/>
      <c r="N174" s="340"/>
      <c r="O174" s="3"/>
      <c r="P174" s="3"/>
      <c r="Q174" s="3"/>
      <c r="R174" s="3"/>
      <c r="S174" s="346"/>
    </row>
    <row r="175" spans="1:19" s="6" customFormat="1" ht="15">
      <c r="A175" s="3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2"/>
      <c r="M175" s="306"/>
      <c r="N175" s="340"/>
      <c r="O175" s="3"/>
      <c r="P175" s="3"/>
      <c r="Q175" s="3"/>
      <c r="R175" s="3"/>
      <c r="S175" s="346"/>
    </row>
    <row r="176" spans="1:19" s="6" customFormat="1" ht="15">
      <c r="A176" s="3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2"/>
      <c r="M176" s="306"/>
      <c r="N176" s="340"/>
      <c r="O176" s="3"/>
      <c r="P176" s="3"/>
      <c r="Q176" s="3"/>
      <c r="R176" s="3"/>
      <c r="S176" s="346"/>
    </row>
    <row r="177" spans="1:19" s="6" customFormat="1" ht="15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2"/>
      <c r="M177" s="306"/>
      <c r="N177" s="340"/>
      <c r="O177" s="3"/>
      <c r="P177" s="3"/>
      <c r="Q177" s="3"/>
      <c r="R177" s="3"/>
      <c r="S177" s="346"/>
    </row>
    <row r="178" spans="1:19" s="6" customFormat="1" ht="15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2"/>
      <c r="M178" s="306"/>
      <c r="N178" s="340"/>
      <c r="O178" s="3"/>
      <c r="P178" s="3"/>
      <c r="Q178" s="3"/>
      <c r="R178" s="3"/>
      <c r="S178" s="346"/>
    </row>
    <row r="179" spans="1:19" s="6" customFormat="1" ht="15">
      <c r="A179" s="3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2"/>
      <c r="M179" s="306"/>
      <c r="N179" s="340"/>
      <c r="O179" s="3"/>
      <c r="P179" s="3"/>
      <c r="Q179" s="3"/>
      <c r="R179" s="3"/>
      <c r="S179" s="346"/>
    </row>
    <row r="180" spans="1:19" s="6" customFormat="1" ht="15">
      <c r="A180" s="3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2"/>
      <c r="M180" s="306"/>
      <c r="N180" s="340"/>
      <c r="O180" s="3"/>
      <c r="P180" s="3"/>
      <c r="Q180" s="3"/>
      <c r="R180" s="3"/>
      <c r="S180" s="346"/>
    </row>
    <row r="181" spans="1:19" s="6" customFormat="1" ht="15">
      <c r="A181" s="3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2"/>
      <c r="M181" s="306"/>
      <c r="N181" s="340"/>
      <c r="O181" s="3"/>
      <c r="P181" s="3"/>
      <c r="Q181" s="3"/>
      <c r="R181" s="3"/>
      <c r="S181" s="346"/>
    </row>
    <row r="182" spans="1:19" s="6" customFormat="1" ht="15">
      <c r="A182" s="3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2"/>
      <c r="M182" s="306"/>
      <c r="N182" s="340"/>
      <c r="O182" s="3"/>
      <c r="P182" s="3"/>
      <c r="Q182" s="3"/>
      <c r="R182" s="3"/>
      <c r="S182" s="346"/>
    </row>
    <row r="183" spans="1:19" s="7" customFormat="1" ht="15">
      <c r="A183" s="3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2"/>
      <c r="M183" s="306"/>
      <c r="N183" s="340"/>
      <c r="O183" s="3"/>
      <c r="P183" s="3"/>
      <c r="Q183" s="3"/>
      <c r="R183" s="3"/>
      <c r="S183" s="346"/>
    </row>
    <row r="184" spans="1:19" s="7" customFormat="1" ht="15">
      <c r="A184" s="3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2"/>
      <c r="M184" s="306"/>
      <c r="N184" s="340"/>
      <c r="O184" s="3"/>
      <c r="P184" s="3"/>
      <c r="Q184" s="3"/>
      <c r="R184" s="3"/>
      <c r="S184" s="346"/>
    </row>
    <row r="185" spans="1:19" s="7" customFormat="1" ht="15">
      <c r="A185" s="3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2"/>
      <c r="M185" s="306"/>
      <c r="N185" s="340"/>
      <c r="O185" s="3"/>
      <c r="P185" s="3"/>
      <c r="Q185" s="3"/>
      <c r="R185" s="3"/>
      <c r="S185" s="346"/>
    </row>
    <row r="186" spans="1:19" s="6" customFormat="1" ht="15">
      <c r="A186" s="3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2"/>
      <c r="M186" s="306"/>
      <c r="N186" s="340"/>
      <c r="O186" s="3"/>
      <c r="P186" s="3"/>
      <c r="Q186" s="3"/>
      <c r="R186" s="3"/>
      <c r="S186" s="346"/>
    </row>
    <row r="187" spans="1:19" s="6" customFormat="1" ht="15">
      <c r="A187" s="3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2"/>
      <c r="M187" s="306"/>
      <c r="N187" s="340"/>
      <c r="O187" s="3"/>
      <c r="P187" s="3"/>
      <c r="Q187" s="3"/>
      <c r="R187" s="3"/>
      <c r="S187" s="346"/>
    </row>
    <row r="188" spans="1:19" s="6" customFormat="1" ht="15">
      <c r="A188" s="3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2"/>
      <c r="M188" s="306"/>
      <c r="N188" s="340"/>
      <c r="O188" s="3"/>
      <c r="P188" s="3"/>
      <c r="Q188" s="3"/>
      <c r="R188" s="3"/>
      <c r="S188" s="346"/>
    </row>
    <row r="189" spans="1:19" s="6" customFormat="1" ht="15">
      <c r="A189" s="3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2"/>
      <c r="M189" s="306"/>
      <c r="N189" s="340"/>
      <c r="O189" s="3"/>
      <c r="P189" s="3"/>
      <c r="Q189" s="3"/>
      <c r="R189" s="3"/>
      <c r="S189" s="346"/>
    </row>
    <row r="190" spans="1:19" s="6" customFormat="1" ht="15">
      <c r="A190" s="3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2"/>
      <c r="M190" s="306"/>
      <c r="N190" s="340"/>
      <c r="O190" s="3"/>
      <c r="P190" s="3"/>
      <c r="Q190" s="3"/>
      <c r="R190" s="3"/>
      <c r="S190" s="346"/>
    </row>
    <row r="191" spans="1:19" s="6" customFormat="1" ht="15">
      <c r="A191" s="3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2"/>
      <c r="M191" s="306"/>
      <c r="N191" s="340"/>
      <c r="O191" s="3"/>
      <c r="P191" s="3"/>
      <c r="Q191" s="3"/>
      <c r="R191" s="3"/>
      <c r="S191" s="346"/>
    </row>
    <row r="192" spans="1:19" s="6" customFormat="1" ht="15">
      <c r="A192" s="3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2"/>
      <c r="M192" s="306"/>
      <c r="N192" s="340"/>
      <c r="O192" s="3"/>
      <c r="P192" s="3"/>
      <c r="Q192" s="3"/>
      <c r="R192" s="3"/>
      <c r="S192" s="346"/>
    </row>
    <row r="193" spans="1:19" s="7" customFormat="1" ht="15">
      <c r="A193" s="3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2"/>
      <c r="M193" s="306"/>
      <c r="N193" s="340"/>
      <c r="O193" s="3"/>
      <c r="P193" s="3"/>
      <c r="Q193" s="3"/>
      <c r="R193" s="3"/>
      <c r="S193" s="346"/>
    </row>
    <row r="194" spans="1:19" s="6" customFormat="1" ht="15">
      <c r="A194" s="3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2"/>
      <c r="M194" s="306"/>
      <c r="N194" s="340"/>
      <c r="O194" s="3"/>
      <c r="P194" s="3"/>
      <c r="Q194" s="3"/>
      <c r="R194" s="3"/>
      <c r="S194" s="346"/>
    </row>
    <row r="195" spans="1:19" s="6" customFormat="1" ht="15">
      <c r="A195" s="3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2"/>
      <c r="M195" s="306"/>
      <c r="N195" s="340"/>
      <c r="O195" s="3"/>
      <c r="P195" s="3"/>
      <c r="Q195" s="3"/>
      <c r="R195" s="3"/>
      <c r="S195" s="346"/>
    </row>
    <row r="196" spans="1:19" s="6" customFormat="1" ht="15">
      <c r="A196" s="3"/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2"/>
      <c r="M196" s="306"/>
      <c r="N196" s="340"/>
      <c r="O196" s="3"/>
      <c r="P196" s="3"/>
      <c r="Q196" s="3"/>
      <c r="R196" s="3"/>
      <c r="S196" s="346"/>
    </row>
    <row r="197" spans="1:19" s="6" customFormat="1" ht="15">
      <c r="A197" s="3"/>
      <c r="B197" s="1"/>
      <c r="C197" s="4"/>
      <c r="D197" s="4"/>
      <c r="E197" s="4"/>
      <c r="F197" s="4"/>
      <c r="G197" s="4"/>
      <c r="H197" s="4"/>
      <c r="I197" s="4"/>
      <c r="J197" s="4"/>
      <c r="K197" s="4"/>
      <c r="L197" s="2"/>
      <c r="M197" s="306"/>
      <c r="N197" s="340"/>
      <c r="O197" s="3"/>
      <c r="P197" s="3"/>
      <c r="Q197" s="3"/>
      <c r="R197" s="3"/>
      <c r="S197" s="346"/>
    </row>
    <row r="198" spans="1:19" s="6" customFormat="1" ht="15">
      <c r="A198" s="3"/>
      <c r="B198" s="1"/>
      <c r="C198" s="4"/>
      <c r="D198" s="4"/>
      <c r="E198" s="4"/>
      <c r="F198" s="4"/>
      <c r="G198" s="4"/>
      <c r="H198" s="4"/>
      <c r="I198" s="4"/>
      <c r="J198" s="4"/>
      <c r="K198" s="4"/>
      <c r="L198" s="2"/>
      <c r="M198" s="306"/>
      <c r="N198" s="340"/>
      <c r="O198" s="3"/>
      <c r="P198" s="3"/>
      <c r="Q198" s="3"/>
      <c r="R198" s="3"/>
      <c r="S198" s="346"/>
    </row>
    <row r="199" spans="1:19" s="6" customFormat="1" ht="15">
      <c r="A199" s="3"/>
      <c r="B199" s="1"/>
      <c r="C199" s="4"/>
      <c r="D199" s="4"/>
      <c r="E199" s="4"/>
      <c r="F199" s="4"/>
      <c r="G199" s="4"/>
      <c r="H199" s="4"/>
      <c r="I199" s="4"/>
      <c r="J199" s="4"/>
      <c r="K199" s="4"/>
      <c r="L199" s="2"/>
      <c r="M199" s="306"/>
      <c r="N199" s="340"/>
      <c r="O199" s="3"/>
      <c r="P199" s="3"/>
      <c r="Q199" s="3"/>
      <c r="R199" s="3"/>
      <c r="S199" s="346"/>
    </row>
    <row r="200" spans="1:19" s="6" customFormat="1" ht="15">
      <c r="A200" s="3"/>
      <c r="B200" s="1"/>
      <c r="C200" s="4"/>
      <c r="D200" s="4"/>
      <c r="E200" s="4"/>
      <c r="F200" s="4"/>
      <c r="G200" s="4"/>
      <c r="H200" s="4"/>
      <c r="I200" s="4"/>
      <c r="J200" s="4"/>
      <c r="K200" s="4"/>
      <c r="L200" s="2"/>
      <c r="M200" s="306"/>
      <c r="N200" s="340"/>
      <c r="O200" s="3"/>
      <c r="P200" s="3"/>
      <c r="Q200" s="3"/>
      <c r="R200" s="3"/>
      <c r="S200" s="346"/>
    </row>
    <row r="201" spans="1:19" s="6" customFormat="1" ht="15">
      <c r="A201" s="3"/>
      <c r="B201" s="1"/>
      <c r="C201" s="4"/>
      <c r="D201" s="4"/>
      <c r="E201" s="4"/>
      <c r="F201" s="4"/>
      <c r="G201" s="4"/>
      <c r="H201" s="4"/>
      <c r="I201" s="4"/>
      <c r="J201" s="4"/>
      <c r="K201" s="4"/>
      <c r="L201" s="2"/>
      <c r="M201" s="306"/>
      <c r="N201" s="340"/>
      <c r="O201" s="3"/>
      <c r="P201" s="3"/>
      <c r="Q201" s="3"/>
      <c r="R201" s="3"/>
      <c r="S201" s="346"/>
    </row>
    <row r="202" spans="1:19" s="6" customFormat="1" ht="15">
      <c r="A202" s="3"/>
      <c r="B202" s="1"/>
      <c r="C202" s="4"/>
      <c r="D202" s="4"/>
      <c r="E202" s="4"/>
      <c r="F202" s="4"/>
      <c r="G202" s="4"/>
      <c r="H202" s="4"/>
      <c r="I202" s="4"/>
      <c r="J202" s="4"/>
      <c r="K202" s="4"/>
      <c r="L202" s="2"/>
      <c r="M202" s="306"/>
      <c r="N202" s="340"/>
      <c r="O202" s="3"/>
      <c r="P202" s="3"/>
      <c r="Q202" s="3"/>
      <c r="R202" s="3"/>
      <c r="S202" s="346"/>
    </row>
  </sheetData>
  <sheetProtection/>
  <mergeCells count="92">
    <mergeCell ref="A23:B23"/>
    <mergeCell ref="G23:L23"/>
    <mergeCell ref="M23:S23"/>
    <mergeCell ref="A24:B24"/>
    <mergeCell ref="C24:F24"/>
    <mergeCell ref="G24:L24"/>
    <mergeCell ref="M24:S24"/>
    <mergeCell ref="A21:B21"/>
    <mergeCell ref="G21:L21"/>
    <mergeCell ref="M21:S21"/>
    <mergeCell ref="A22:B22"/>
    <mergeCell ref="G22:L22"/>
    <mergeCell ref="M22:S22"/>
    <mergeCell ref="A1:B1"/>
    <mergeCell ref="A2:A3"/>
    <mergeCell ref="B2:B3"/>
    <mergeCell ref="C2:F2"/>
    <mergeCell ref="G2:J2"/>
    <mergeCell ref="A4:B4"/>
    <mergeCell ref="C4:F4"/>
    <mergeCell ref="G4:L4"/>
    <mergeCell ref="M4:S4"/>
    <mergeCell ref="K2:K3"/>
    <mergeCell ref="L2:L3"/>
    <mergeCell ref="M2:N3"/>
    <mergeCell ref="O2:P3"/>
    <mergeCell ref="Q2:R3"/>
    <mergeCell ref="A10:B10"/>
    <mergeCell ref="G10:L10"/>
    <mergeCell ref="M10:S10"/>
    <mergeCell ref="A8:B8"/>
    <mergeCell ref="G8:L8"/>
    <mergeCell ref="M8:S8"/>
    <mergeCell ref="A9:B9"/>
    <mergeCell ref="G9:L9"/>
    <mergeCell ref="M9:S9"/>
    <mergeCell ref="A11:B11"/>
    <mergeCell ref="C11:F11"/>
    <mergeCell ref="G11:L11"/>
    <mergeCell ref="M11:S11"/>
    <mergeCell ref="A18:B18"/>
    <mergeCell ref="G18:L18"/>
    <mergeCell ref="M18:S18"/>
    <mergeCell ref="A19:B19"/>
    <mergeCell ref="G19:L19"/>
    <mergeCell ref="M19:S19"/>
    <mergeCell ref="A20:B20"/>
    <mergeCell ref="G20:L20"/>
    <mergeCell ref="M20:S20"/>
    <mergeCell ref="G70:L70"/>
    <mergeCell ref="G40:L40"/>
    <mergeCell ref="G41:L41"/>
    <mergeCell ref="C71:L71"/>
    <mergeCell ref="C31:M31"/>
    <mergeCell ref="C42:N42"/>
    <mergeCell ref="A70:B70"/>
    <mergeCell ref="A41:B41"/>
    <mergeCell ref="A28:B28"/>
    <mergeCell ref="G28:L28"/>
    <mergeCell ref="M28:S28"/>
    <mergeCell ref="A29:B29"/>
    <mergeCell ref="G29:L29"/>
    <mergeCell ref="M29:S29"/>
    <mergeCell ref="A30:B30"/>
    <mergeCell ref="G30:L30"/>
    <mergeCell ref="T2:T3"/>
    <mergeCell ref="M79:S79"/>
    <mergeCell ref="M80:S80"/>
    <mergeCell ref="G84:L84"/>
    <mergeCell ref="A80:B80"/>
    <mergeCell ref="G80:L80"/>
    <mergeCell ref="A71:B71"/>
    <mergeCell ref="G78:L78"/>
    <mergeCell ref="A79:B79"/>
    <mergeCell ref="G79:L79"/>
    <mergeCell ref="A74:B74"/>
    <mergeCell ref="C77:F77"/>
    <mergeCell ref="G77:L77"/>
    <mergeCell ref="A78:B78"/>
    <mergeCell ref="C74:F74"/>
    <mergeCell ref="G74:L74"/>
    <mergeCell ref="A77:B77"/>
    <mergeCell ref="G85:L85"/>
    <mergeCell ref="M71:S71"/>
    <mergeCell ref="G69:L69"/>
    <mergeCell ref="S2:S3"/>
    <mergeCell ref="G83:L83"/>
    <mergeCell ref="G81:L81"/>
    <mergeCell ref="M78:S78"/>
    <mergeCell ref="M77:S77"/>
    <mergeCell ref="G82:L82"/>
    <mergeCell ref="M30:S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6"/>
  <sheetViews>
    <sheetView zoomScale="85" zoomScaleNormal="85" zoomScalePageLayoutView="0" workbookViewId="0" topLeftCell="A1">
      <pane xSplit="2" ySplit="3" topLeftCell="N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4" sqref="A54:IV55"/>
    </sheetView>
  </sheetViews>
  <sheetFormatPr defaultColWidth="10.7109375" defaultRowHeight="12.75"/>
  <cols>
    <col min="1" max="1" width="18.7109375" style="306" customWidth="1"/>
    <col min="2" max="2" width="60.7109375" style="1" customWidth="1"/>
    <col min="3" max="9" width="4.28125" style="4" customWidth="1"/>
    <col min="10" max="10" width="5.7109375" style="4" customWidth="1"/>
    <col min="11" max="11" width="4.28125" style="4" customWidth="1"/>
    <col min="12" max="12" width="6.8515625" style="2" customWidth="1"/>
    <col min="13" max="13" width="16.7109375" style="306" customWidth="1"/>
    <col min="14" max="14" width="34.7109375" style="21" customWidth="1"/>
    <col min="15" max="15" width="16.7109375" style="306" customWidth="1"/>
    <col min="16" max="16" width="17.57421875" style="21" bestFit="1" customWidth="1"/>
    <col min="17" max="17" width="16.7109375" style="306" customWidth="1"/>
    <col min="18" max="18" width="20.28125" style="21" bestFit="1" customWidth="1"/>
    <col min="19" max="19" width="25.28125" style="277" customWidth="1"/>
    <col min="20" max="20" width="59.140625" style="1" bestFit="1" customWidth="1"/>
    <col min="21" max="21" width="19.8515625" style="1" customWidth="1"/>
    <col min="22" max="16384" width="10.7109375" style="1" customWidth="1"/>
  </cols>
  <sheetData>
    <row r="1" spans="1:19" s="2" customFormat="1" ht="45" customHeight="1" thickBot="1">
      <c r="A1" s="628" t="s">
        <v>708</v>
      </c>
      <c r="B1" s="629"/>
      <c r="C1" s="15"/>
      <c r="D1" s="15"/>
      <c r="E1" s="15"/>
      <c r="F1" s="15"/>
      <c r="G1" s="15"/>
      <c r="H1" s="15"/>
      <c r="I1" s="15"/>
      <c r="J1" s="15"/>
      <c r="K1" s="15"/>
      <c r="L1" s="5"/>
      <c r="M1" s="5"/>
      <c r="N1" s="212"/>
      <c r="O1" s="306"/>
      <c r="P1" s="21"/>
      <c r="Q1" s="306"/>
      <c r="R1" s="21"/>
      <c r="S1" s="271"/>
    </row>
    <row r="2" spans="1:20" ht="18" customHeight="1" thickTop="1">
      <c r="A2" s="570" t="s">
        <v>3</v>
      </c>
      <c r="B2" s="564" t="s">
        <v>2</v>
      </c>
      <c r="C2" s="572" t="s">
        <v>31</v>
      </c>
      <c r="D2" s="573"/>
      <c r="E2" s="573"/>
      <c r="F2" s="573"/>
      <c r="G2" s="572" t="s">
        <v>33</v>
      </c>
      <c r="H2" s="573"/>
      <c r="I2" s="573"/>
      <c r="J2" s="573"/>
      <c r="K2" s="560" t="s">
        <v>34</v>
      </c>
      <c r="L2" s="562" t="s">
        <v>35</v>
      </c>
      <c r="M2" s="670" t="s">
        <v>4</v>
      </c>
      <c r="N2" s="666"/>
      <c r="O2" s="596" t="s">
        <v>5</v>
      </c>
      <c r="P2" s="666"/>
      <c r="Q2" s="564" t="s">
        <v>11</v>
      </c>
      <c r="R2" s="564"/>
      <c r="S2" s="564" t="s">
        <v>6</v>
      </c>
      <c r="T2" s="668" t="s">
        <v>502</v>
      </c>
    </row>
    <row r="3" spans="1:20" ht="18" customHeight="1">
      <c r="A3" s="571"/>
      <c r="B3" s="565"/>
      <c r="C3" s="24">
        <v>1</v>
      </c>
      <c r="D3" s="25">
        <v>2</v>
      </c>
      <c r="E3" s="25">
        <v>3</v>
      </c>
      <c r="F3" s="25">
        <v>4</v>
      </c>
      <c r="G3" s="24" t="s">
        <v>0</v>
      </c>
      <c r="H3" s="25" t="s">
        <v>1</v>
      </c>
      <c r="I3" s="25" t="s">
        <v>10</v>
      </c>
      <c r="J3" s="25" t="s">
        <v>32</v>
      </c>
      <c r="K3" s="561"/>
      <c r="L3" s="563"/>
      <c r="M3" s="671"/>
      <c r="N3" s="667"/>
      <c r="O3" s="597"/>
      <c r="P3" s="667"/>
      <c r="Q3" s="565"/>
      <c r="R3" s="565"/>
      <c r="S3" s="565"/>
      <c r="T3" s="669"/>
    </row>
    <row r="4" spans="1:20" s="6" customFormat="1" ht="19.5" customHeight="1">
      <c r="A4" s="544" t="s">
        <v>456</v>
      </c>
      <c r="B4" s="545"/>
      <c r="C4" s="546"/>
      <c r="D4" s="547"/>
      <c r="E4" s="547"/>
      <c r="F4" s="547"/>
      <c r="G4" s="546"/>
      <c r="H4" s="547"/>
      <c r="I4" s="547"/>
      <c r="J4" s="547"/>
      <c r="K4" s="547"/>
      <c r="L4" s="548"/>
      <c r="M4" s="546"/>
      <c r="N4" s="547"/>
      <c r="O4" s="547"/>
      <c r="P4" s="547"/>
      <c r="Q4" s="547"/>
      <c r="R4" s="547"/>
      <c r="S4" s="548"/>
      <c r="T4" s="441"/>
    </row>
    <row r="5" spans="1:20" s="6" customFormat="1" ht="15">
      <c r="A5" s="287" t="str">
        <f>mesterszak!A5</f>
        <v>bioinfub17em</v>
      </c>
      <c r="B5" s="241" t="str">
        <f>mesterszak!B5</f>
        <v>Bioinformatika EA</v>
      </c>
      <c r="C5" s="71" t="str">
        <f>mesterszak!C5</f>
        <v>x</v>
      </c>
      <c r="D5" s="13"/>
      <c r="E5" s="13"/>
      <c r="F5" s="11"/>
      <c r="G5" s="71">
        <f>mesterszak!G5</f>
        <v>2</v>
      </c>
      <c r="H5" s="20" t="s">
        <v>41</v>
      </c>
      <c r="I5" s="20"/>
      <c r="J5" s="55"/>
      <c r="K5" s="73">
        <f>mesterszak!K5</f>
        <v>2</v>
      </c>
      <c r="L5" s="73" t="str">
        <f>mesterszak!L5</f>
        <v>DK</v>
      </c>
      <c r="M5" s="281" t="s">
        <v>288</v>
      </c>
      <c r="N5" s="260" t="str">
        <f>mesterszak!N5</f>
        <v>Bioinformatika GY (t)</v>
      </c>
      <c r="O5" s="377"/>
      <c r="P5" s="215"/>
      <c r="Q5" s="327"/>
      <c r="R5" s="321"/>
      <c r="S5" s="260" t="str">
        <f>mesterszak!S5</f>
        <v>Vellai Tibor</v>
      </c>
      <c r="T5" s="272" t="str">
        <f>mesterszak!T5</f>
        <v>Bioinformatics  L</v>
      </c>
    </row>
    <row r="6" spans="1:20" s="6" customFormat="1" ht="15">
      <c r="A6" s="287" t="str">
        <f>mesterszak!A6</f>
        <v>bioinfub17gm</v>
      </c>
      <c r="B6" s="241" t="str">
        <f>mesterszak!B6</f>
        <v>Bioinformatika GY</v>
      </c>
      <c r="C6" s="71" t="str">
        <f>mesterszak!C6</f>
        <v>x</v>
      </c>
      <c r="D6" s="13"/>
      <c r="E6" s="13"/>
      <c r="F6" s="11"/>
      <c r="G6" s="27"/>
      <c r="H6" s="69">
        <f>mesterszak!H6</f>
        <v>2</v>
      </c>
      <c r="I6" s="20"/>
      <c r="J6" s="55"/>
      <c r="K6" s="73">
        <f>mesterszak!K6</f>
        <v>4</v>
      </c>
      <c r="L6" s="73" t="str">
        <f>mesterszak!L6</f>
        <v>Gyj (5)</v>
      </c>
      <c r="M6" s="281" t="s">
        <v>287</v>
      </c>
      <c r="N6" s="260" t="str">
        <f>mesterszak!N6</f>
        <v>Bioinformatika EA (t)</v>
      </c>
      <c r="O6" s="377"/>
      <c r="P6" s="215"/>
      <c r="Q6" s="327"/>
      <c r="R6" s="321"/>
      <c r="S6" s="260" t="str">
        <f>mesterszak!S6</f>
        <v>Vellai Tibor</v>
      </c>
      <c r="T6" s="272" t="str">
        <f>mesterszak!T6</f>
        <v>Bioinformatics PR</v>
      </c>
    </row>
    <row r="7" spans="1:20" s="6" customFormat="1" ht="15">
      <c r="A7" s="287" t="str">
        <f>mesterszak!A7</f>
        <v>biometub17vm</v>
      </c>
      <c r="B7" s="241" t="str">
        <f>mesterszak!B7</f>
        <v>Biometria, haladó biostatisztika EA+GY</v>
      </c>
      <c r="C7" s="71" t="str">
        <f>mesterszak!C7</f>
        <v>x</v>
      </c>
      <c r="D7" s="13"/>
      <c r="E7" s="13"/>
      <c r="F7" s="11"/>
      <c r="G7" s="69">
        <f>mesterszak!G7</f>
        <v>1</v>
      </c>
      <c r="H7" s="69">
        <f>mesterszak!H7</f>
        <v>2</v>
      </c>
      <c r="I7" s="20"/>
      <c r="J7" s="55"/>
      <c r="K7" s="73">
        <f>mesterszak!K7</f>
        <v>5</v>
      </c>
      <c r="L7" s="73" t="str">
        <f>mesterszak!L7</f>
        <v>Gyj (5)</v>
      </c>
      <c r="M7" s="368"/>
      <c r="N7" s="225" t="str">
        <f>mesterszak!N7</f>
        <v>–</v>
      </c>
      <c r="O7" s="377"/>
      <c r="P7" s="215"/>
      <c r="Q7" s="327"/>
      <c r="R7" s="321"/>
      <c r="S7" s="260" t="str">
        <f>mesterszak!S7</f>
        <v>Podani János</v>
      </c>
      <c r="T7" s="272" t="str">
        <f>mesterszak!T7</f>
        <v>Biometry, advanced biostatistics L+PR</v>
      </c>
    </row>
    <row r="8" spans="1:20" s="6" customFormat="1" ht="15">
      <c r="A8" s="549" t="s">
        <v>38</v>
      </c>
      <c r="B8" s="674"/>
      <c r="C8" s="33">
        <f>SUMIF(C5:C7,"=x",$G5:$G7)+SUMIF(C5:C7,"=x",$H5:$H7)+SUMIF(C5:C7,"=x",$I5:$I7)</f>
        <v>7</v>
      </c>
      <c r="D8" s="34">
        <f>SUMIF(D5:D7,"=x",$G5:$G7)+SUMIF(D5:D7,"=x",$H5:$H7)+SUMIF(D5:D7,"=x",$I5:$I7)</f>
        <v>0</v>
      </c>
      <c r="E8" s="34">
        <f>SUMIF(E5:E7,"=x",$G5:$G7)+SUMIF(E5:E7,"=x",$H5:$H7)+SUMIF(E5:E7,"=x",$I5:$I7)</f>
        <v>0</v>
      </c>
      <c r="F8" s="35">
        <f>SUMIF(F5:F7,"=x",$G5:$G7)+SUMIF(F5:F7,"=x",$H5:$H7)+SUMIF(F5:F7,"=x",$I5:$I7)</f>
        <v>0</v>
      </c>
      <c r="G8" s="622">
        <f>SUM(C8:F8)</f>
        <v>7</v>
      </c>
      <c r="H8" s="542"/>
      <c r="I8" s="542"/>
      <c r="J8" s="542"/>
      <c r="K8" s="542"/>
      <c r="L8" s="543"/>
      <c r="M8" s="538"/>
      <c r="N8" s="539"/>
      <c r="O8" s="539"/>
      <c r="P8" s="539"/>
      <c r="Q8" s="539"/>
      <c r="R8" s="539"/>
      <c r="S8" s="540"/>
      <c r="T8" s="444"/>
    </row>
    <row r="9" spans="1:20" s="6" customFormat="1" ht="15">
      <c r="A9" s="551" t="s">
        <v>39</v>
      </c>
      <c r="B9" s="675"/>
      <c r="C9" s="36">
        <f>SUMIF(C5:C7,"=x",$K5:$K7)</f>
        <v>11</v>
      </c>
      <c r="D9" s="37">
        <f>SUMIF(D5:D7,"=x",$K5:$K7)</f>
        <v>0</v>
      </c>
      <c r="E9" s="37">
        <f>SUMIF(E5:E7,"=x",$K5:$K7)</f>
        <v>0</v>
      </c>
      <c r="F9" s="38">
        <f>SUMIF(F5:F7,"=x",$K5:$K7)</f>
        <v>0</v>
      </c>
      <c r="G9" s="624">
        <f>SUM(C9:F9)</f>
        <v>11</v>
      </c>
      <c r="H9" s="536"/>
      <c r="I9" s="536"/>
      <c r="J9" s="536"/>
      <c r="K9" s="536"/>
      <c r="L9" s="537"/>
      <c r="M9" s="538"/>
      <c r="N9" s="539"/>
      <c r="O9" s="539"/>
      <c r="P9" s="539"/>
      <c r="Q9" s="539"/>
      <c r="R9" s="539"/>
      <c r="S9" s="540"/>
      <c r="T9" s="444"/>
    </row>
    <row r="10" spans="1:20" s="6" customFormat="1" ht="15">
      <c r="A10" s="556" t="s">
        <v>40</v>
      </c>
      <c r="B10" s="672"/>
      <c r="C10" s="30">
        <f>SUMPRODUCT(--(C5:C7="x"),--($L5:$L7="K"))</f>
        <v>0</v>
      </c>
      <c r="D10" s="31">
        <f>SUMPRODUCT(--(D$5:D$7="x"),--($L$5:$L$7="K"))</f>
        <v>0</v>
      </c>
      <c r="E10" s="31">
        <f>SUMPRODUCT(--(E$5:E$7="x"),--($L$5:$L$7="K"))</f>
        <v>0</v>
      </c>
      <c r="F10" s="32">
        <f>SUMPRODUCT(--(F$5:F$7="x"),--($L$5:$L$7="K"))</f>
        <v>0</v>
      </c>
      <c r="G10" s="620">
        <f>SUM(C10:F10)</f>
        <v>0</v>
      </c>
      <c r="H10" s="554"/>
      <c r="I10" s="554"/>
      <c r="J10" s="554"/>
      <c r="K10" s="554"/>
      <c r="L10" s="555"/>
      <c r="M10" s="538"/>
      <c r="N10" s="539"/>
      <c r="O10" s="539"/>
      <c r="P10" s="539"/>
      <c r="Q10" s="539"/>
      <c r="R10" s="539"/>
      <c r="S10" s="540"/>
      <c r="T10" s="444"/>
    </row>
    <row r="11" spans="1:20" s="6" customFormat="1" ht="19.5" customHeight="1">
      <c r="A11" s="544" t="s">
        <v>457</v>
      </c>
      <c r="B11" s="673"/>
      <c r="C11" s="546"/>
      <c r="D11" s="547"/>
      <c r="E11" s="547"/>
      <c r="F11" s="548"/>
      <c r="G11" s="547"/>
      <c r="H11" s="547"/>
      <c r="I11" s="547"/>
      <c r="J11" s="547"/>
      <c r="K11" s="547"/>
      <c r="L11" s="548"/>
      <c r="M11" s="546"/>
      <c r="N11" s="547"/>
      <c r="O11" s="547"/>
      <c r="P11" s="547"/>
      <c r="Q11" s="547"/>
      <c r="R11" s="547"/>
      <c r="S11" s="548"/>
      <c r="T11" s="443"/>
    </row>
    <row r="12" spans="1:20" s="6" customFormat="1" ht="15">
      <c r="A12" s="287" t="str">
        <f>mesterszak!A12</f>
        <v>bioetiub17em</v>
      </c>
      <c r="B12" s="241" t="str">
        <f>mesterszak!B12</f>
        <v>Bioetika és tudományfilozófia EA</v>
      </c>
      <c r="C12" s="71" t="str">
        <f>mesterszak!C12</f>
        <v>x</v>
      </c>
      <c r="D12" s="13"/>
      <c r="E12" s="13"/>
      <c r="F12" s="11"/>
      <c r="G12" s="70">
        <f>mesterszak!G12</f>
        <v>1</v>
      </c>
      <c r="H12" s="20"/>
      <c r="I12" s="20"/>
      <c r="J12" s="28"/>
      <c r="K12" s="73">
        <f>mesterszak!K12</f>
        <v>1</v>
      </c>
      <c r="L12" s="73" t="str">
        <f>mesterszak!L12</f>
        <v>K</v>
      </c>
      <c r="M12" s="368"/>
      <c r="N12" s="225" t="str">
        <f>mesterszak!N12</f>
        <v>–</v>
      </c>
      <c r="O12" s="377"/>
      <c r="P12" s="215"/>
      <c r="Q12" s="327"/>
      <c r="R12" s="321"/>
      <c r="S12" s="260" t="str">
        <f>mesterszak!S12</f>
        <v>Lőw Péter</v>
      </c>
      <c r="T12" s="272" t="str">
        <f>mesterszak!T12</f>
        <v>Bioethics and Philosophy of Science L</v>
      </c>
    </row>
    <row r="13" spans="1:20" s="6" customFormat="1" ht="15">
      <c r="A13" s="287" t="str">
        <f>mesterszak!A13</f>
        <v>kutmodub17gm</v>
      </c>
      <c r="B13" s="241" t="str">
        <f>mesterszak!B13</f>
        <v>Kutatásmódszertan GY</v>
      </c>
      <c r="C13" s="71" t="str">
        <f>mesterszak!C13</f>
        <v>x</v>
      </c>
      <c r="D13" s="13"/>
      <c r="E13" s="13"/>
      <c r="F13" s="11"/>
      <c r="G13" s="74"/>
      <c r="H13" s="69">
        <f>mesterszak!H13</f>
        <v>3</v>
      </c>
      <c r="I13" s="20"/>
      <c r="J13" s="28" t="s">
        <v>41</v>
      </c>
      <c r="K13" s="73">
        <f>mesterszak!K13</f>
        <v>6</v>
      </c>
      <c r="L13" s="73" t="str">
        <f>mesterszak!L13</f>
        <v>Gyj (5)</v>
      </c>
      <c r="M13" s="368"/>
      <c r="N13" s="225" t="str">
        <f>mesterszak!N13</f>
        <v>–</v>
      </c>
      <c r="O13" s="377"/>
      <c r="P13" s="215"/>
      <c r="Q13" s="327"/>
      <c r="R13" s="321"/>
      <c r="S13" s="260" t="str">
        <f>mesterszak!S13</f>
        <v>Miklósi Ádám</v>
      </c>
      <c r="T13" s="272" t="str">
        <f>mesterszak!T13</f>
        <v>Research methods PR</v>
      </c>
    </row>
    <row r="14" spans="1:20" s="6" customFormat="1" ht="15">
      <c r="A14" s="287" t="str">
        <f>mesterszak!A14</f>
        <v>gentecub17em</v>
      </c>
      <c r="B14" s="241" t="str">
        <f>mesterszak!B14</f>
        <v>Géntechnológia EA</v>
      </c>
      <c r="C14" s="71" t="str">
        <f>mesterszak!C14</f>
        <v>x</v>
      </c>
      <c r="D14" s="13" t="s">
        <v>41</v>
      </c>
      <c r="E14" s="13"/>
      <c r="F14" s="11"/>
      <c r="G14" s="70">
        <f>mesterszak!G14</f>
        <v>2</v>
      </c>
      <c r="H14" s="20"/>
      <c r="I14" s="20"/>
      <c r="J14" s="28" t="s">
        <v>41</v>
      </c>
      <c r="K14" s="73">
        <f>mesterszak!K14</f>
        <v>2</v>
      </c>
      <c r="L14" s="73" t="str">
        <f>mesterszak!L14</f>
        <v>K</v>
      </c>
      <c r="M14" s="368"/>
      <c r="N14" s="225" t="str">
        <f>mesterszak!N14</f>
        <v>–</v>
      </c>
      <c r="O14" s="377"/>
      <c r="P14" s="215"/>
      <c r="Q14" s="327"/>
      <c r="R14" s="321"/>
      <c r="S14" s="260" t="str">
        <f>mesterszak!S14</f>
        <v>Málnási-Csizmadia András</v>
      </c>
      <c r="T14" s="272" t="str">
        <f>mesterszak!T14</f>
        <v>Genetechnology L</v>
      </c>
    </row>
    <row r="15" spans="1:20" s="6" customFormat="1" ht="15">
      <c r="A15" s="287" t="str">
        <f>mesterszak!A15</f>
        <v>rendb1ub17em</v>
      </c>
      <c r="B15" s="241" t="str">
        <f>mesterszak!B15</f>
        <v>Rendszerbiológia és omika tudományok I. EA</v>
      </c>
      <c r="C15" s="26"/>
      <c r="D15" s="69" t="str">
        <f>mesterszak!D15</f>
        <v>x</v>
      </c>
      <c r="E15" s="13"/>
      <c r="F15" s="11"/>
      <c r="G15" s="70">
        <f>mesterszak!G15</f>
        <v>2</v>
      </c>
      <c r="H15" s="20"/>
      <c r="I15" s="20" t="s">
        <v>41</v>
      </c>
      <c r="J15" s="28" t="s">
        <v>41</v>
      </c>
      <c r="K15" s="73">
        <f>mesterszak!K15</f>
        <v>2</v>
      </c>
      <c r="L15" s="73" t="str">
        <f>mesterszak!L15</f>
        <v>AK</v>
      </c>
      <c r="M15" s="368"/>
      <c r="N15" s="225" t="str">
        <f>mesterszak!N15</f>
        <v>–</v>
      </c>
      <c r="O15" s="377"/>
      <c r="P15" s="215"/>
      <c r="Q15" s="327"/>
      <c r="R15" s="321"/>
      <c r="S15" s="260" t="str">
        <f>mesterszak!S15</f>
        <v>Dobolyi Árpád</v>
      </c>
      <c r="T15" s="272" t="str">
        <f>mesterszak!T15</f>
        <v>Systems and omics biology I. L</v>
      </c>
    </row>
    <row r="16" spans="1:20" s="6" customFormat="1" ht="15">
      <c r="A16" s="287" t="str">
        <f>mesterszak!A16</f>
        <v>terembub17em</v>
      </c>
      <c r="B16" s="241" t="str">
        <f>mesterszak!B16</f>
        <v>Természet és ember EA</v>
      </c>
      <c r="C16" s="26"/>
      <c r="D16" s="13" t="s">
        <v>41</v>
      </c>
      <c r="E16" s="69" t="str">
        <f>mesterszak!E16</f>
        <v>x</v>
      </c>
      <c r="F16" s="11"/>
      <c r="G16" s="70">
        <f>mesterszak!G16</f>
        <v>2</v>
      </c>
      <c r="H16" s="20"/>
      <c r="I16" s="20" t="s">
        <v>41</v>
      </c>
      <c r="J16" s="28" t="s">
        <v>41</v>
      </c>
      <c r="K16" s="73">
        <f>mesterszak!K16</f>
        <v>2</v>
      </c>
      <c r="L16" s="73" t="str">
        <f>mesterszak!L16</f>
        <v>K</v>
      </c>
      <c r="M16" s="368"/>
      <c r="N16" s="225" t="str">
        <f>mesterszak!N16</f>
        <v>–</v>
      </c>
      <c r="O16" s="377"/>
      <c r="P16" s="215"/>
      <c r="Q16" s="327"/>
      <c r="R16" s="321"/>
      <c r="S16" s="260" t="str">
        <f>mesterszak!S16</f>
        <v>Oborny Beáta</v>
      </c>
      <c r="T16" s="272" t="str">
        <f>mesterszak!T16</f>
        <v>Nature and humankind L</v>
      </c>
    </row>
    <row r="17" spans="1:20" s="6" customFormat="1" ht="15">
      <c r="A17" s="287" t="str">
        <f>mesterszak!A17</f>
        <v>mamgy1ub17gm</v>
      </c>
      <c r="B17" s="241" t="str">
        <f>mesterszak!B17</f>
        <v>Magasabb módszertani gyakorlat I. GY</v>
      </c>
      <c r="C17" s="26"/>
      <c r="D17" s="69" t="str">
        <f>mesterszak!D17</f>
        <v>x</v>
      </c>
      <c r="E17" s="13"/>
      <c r="F17" s="11"/>
      <c r="G17" s="74"/>
      <c r="H17" s="69">
        <f>mesterszak!H17</f>
        <v>1</v>
      </c>
      <c r="I17" s="20"/>
      <c r="J17" s="28"/>
      <c r="K17" s="73">
        <f>mesterszak!K17</f>
        <v>4</v>
      </c>
      <c r="L17" s="73" t="str">
        <f>mesterszak!L17</f>
        <v>Gyj (3)</v>
      </c>
      <c r="M17" s="368"/>
      <c r="N17" s="225" t="str">
        <f>mesterszak!N17</f>
        <v>–</v>
      </c>
      <c r="O17" s="377"/>
      <c r="P17" s="215"/>
      <c r="Q17" s="327"/>
      <c r="R17" s="321"/>
      <c r="S17" s="342" t="s">
        <v>104</v>
      </c>
      <c r="T17" s="272" t="str">
        <f>mesterszak!T17</f>
        <v>Advanced Methodology I. PR</v>
      </c>
    </row>
    <row r="18" spans="1:20" s="6" customFormat="1" ht="15">
      <c r="A18" s="549" t="s">
        <v>38</v>
      </c>
      <c r="B18" s="550"/>
      <c r="C18" s="33">
        <f>SUMIF(C12:C17,"=x",$G12:$G17)+SUMIF(C12:C17,"=x",$H12:$H17)+SUMIF(C12:C17,"=x",$I12:$I17)</f>
        <v>6</v>
      </c>
      <c r="D18" s="34">
        <f>SUMIF(D12:D17,"=x",$G12:$G17)+SUMIF(D12:D17,"=x",$H12:$H17)+SUMIF(D12:D17,"=x",$I12:$I17)</f>
        <v>3</v>
      </c>
      <c r="E18" s="34">
        <f>SUMIF(E12:E17,"=x",$G12:$G17)+SUMIF(E12:E17,"=x",$H12:$H17)+SUMIF(E12:E17,"=x",$I12:$I17)</f>
        <v>2</v>
      </c>
      <c r="F18" s="34">
        <f>SUMIF(F12:F17,"=x",$G12:$G17)+SUMIF(F12:F17,"=x",$H12:$H17)+SUMIF(F12:F17,"=x",$I12:$I17)</f>
        <v>0</v>
      </c>
      <c r="G18" s="541">
        <f aca="true" t="shared" si="0" ref="G18:G23">SUM(C18:F18)</f>
        <v>11</v>
      </c>
      <c r="H18" s="542"/>
      <c r="I18" s="542"/>
      <c r="J18" s="542"/>
      <c r="K18" s="542"/>
      <c r="L18" s="543"/>
      <c r="M18" s="538"/>
      <c r="N18" s="539"/>
      <c r="O18" s="539"/>
      <c r="P18" s="539"/>
      <c r="Q18" s="539"/>
      <c r="R18" s="539"/>
      <c r="S18" s="540"/>
      <c r="T18" s="444"/>
    </row>
    <row r="19" spans="1:20" s="6" customFormat="1" ht="15">
      <c r="A19" s="551" t="s">
        <v>39</v>
      </c>
      <c r="B19" s="552"/>
      <c r="C19" s="36">
        <f>SUMIF(C12:C17,"=x",$K12:$K17)</f>
        <v>9</v>
      </c>
      <c r="D19" s="37">
        <f>SUMIF(D12:D17,"=x",$K12:$K17)</f>
        <v>6</v>
      </c>
      <c r="E19" s="37">
        <f>SUMIF(E12:E17,"=x",$K12:$K17)</f>
        <v>2</v>
      </c>
      <c r="F19" s="37">
        <f>SUMIF(F12:F17,"=x",$K12:$K17)</f>
        <v>0</v>
      </c>
      <c r="G19" s="535">
        <f t="shared" si="0"/>
        <v>17</v>
      </c>
      <c r="H19" s="536"/>
      <c r="I19" s="536"/>
      <c r="J19" s="536"/>
      <c r="K19" s="536"/>
      <c r="L19" s="537"/>
      <c r="M19" s="538"/>
      <c r="N19" s="539"/>
      <c r="O19" s="539"/>
      <c r="P19" s="539"/>
      <c r="Q19" s="539"/>
      <c r="R19" s="539"/>
      <c r="S19" s="540"/>
      <c r="T19" s="444"/>
    </row>
    <row r="20" spans="1:20" s="6" customFormat="1" ht="15.75" thickBot="1">
      <c r="A20" s="556" t="s">
        <v>40</v>
      </c>
      <c r="B20" s="557"/>
      <c r="C20" s="30">
        <f>SUMPRODUCT(--(C12:C17="x"),--($L12:$L17="K"))</f>
        <v>2</v>
      </c>
      <c r="D20" s="31">
        <f>SUMPRODUCT(--(D12:D17="x"),--($L12:$L17="K"))</f>
        <v>0</v>
      </c>
      <c r="E20" s="31">
        <f>SUMPRODUCT(--(E12:E17="x"),--($L12:$L17="K"))</f>
        <v>1</v>
      </c>
      <c r="F20" s="31">
        <f>SUMPRODUCT(--(F$5:F$7="x"),--($L$5:$L$7="K"))</f>
        <v>0</v>
      </c>
      <c r="G20" s="553">
        <f t="shared" si="0"/>
        <v>3</v>
      </c>
      <c r="H20" s="554"/>
      <c r="I20" s="554"/>
      <c r="J20" s="554"/>
      <c r="K20" s="554"/>
      <c r="L20" s="555"/>
      <c r="M20" s="538"/>
      <c r="N20" s="539"/>
      <c r="O20" s="539"/>
      <c r="P20" s="539"/>
      <c r="Q20" s="539"/>
      <c r="R20" s="539"/>
      <c r="S20" s="540"/>
      <c r="T20" s="444"/>
    </row>
    <row r="21" spans="1:20" s="6" customFormat="1" ht="15" customHeight="1" thickTop="1">
      <c r="A21" s="605" t="s">
        <v>192</v>
      </c>
      <c r="B21" s="606"/>
      <c r="C21" s="111">
        <f aca="true" t="shared" si="1" ref="C21:F23">SUM(C8,C18)</f>
        <v>13</v>
      </c>
      <c r="D21" s="117">
        <f t="shared" si="1"/>
        <v>3</v>
      </c>
      <c r="E21" s="117">
        <f t="shared" si="1"/>
        <v>2</v>
      </c>
      <c r="F21" s="118">
        <f t="shared" si="1"/>
        <v>0</v>
      </c>
      <c r="G21" s="607">
        <f t="shared" si="0"/>
        <v>18</v>
      </c>
      <c r="H21" s="608"/>
      <c r="I21" s="608"/>
      <c r="J21" s="608"/>
      <c r="K21" s="608"/>
      <c r="L21" s="609"/>
      <c r="M21" s="642"/>
      <c r="N21" s="643"/>
      <c r="O21" s="643"/>
      <c r="P21" s="643"/>
      <c r="Q21" s="643"/>
      <c r="R21" s="643"/>
      <c r="S21" s="643"/>
      <c r="T21" s="272"/>
    </row>
    <row r="22" spans="1:20" s="6" customFormat="1" ht="15" customHeight="1">
      <c r="A22" s="610" t="s">
        <v>191</v>
      </c>
      <c r="B22" s="611"/>
      <c r="C22" s="107">
        <f t="shared" si="1"/>
        <v>20</v>
      </c>
      <c r="D22" s="119">
        <f t="shared" si="1"/>
        <v>6</v>
      </c>
      <c r="E22" s="119">
        <f t="shared" si="1"/>
        <v>2</v>
      </c>
      <c r="F22" s="120">
        <f t="shared" si="1"/>
        <v>0</v>
      </c>
      <c r="G22" s="612">
        <f t="shared" si="0"/>
        <v>28</v>
      </c>
      <c r="H22" s="613"/>
      <c r="I22" s="613"/>
      <c r="J22" s="613"/>
      <c r="K22" s="613"/>
      <c r="L22" s="614"/>
      <c r="M22" s="645"/>
      <c r="N22" s="646"/>
      <c r="O22" s="646"/>
      <c r="P22" s="646"/>
      <c r="Q22" s="646"/>
      <c r="R22" s="646"/>
      <c r="S22" s="646"/>
      <c r="T22" s="272"/>
    </row>
    <row r="23" spans="1:20" s="6" customFormat="1" ht="15" customHeight="1" thickBot="1">
      <c r="A23" s="615" t="s">
        <v>190</v>
      </c>
      <c r="B23" s="616"/>
      <c r="C23" s="112">
        <f t="shared" si="1"/>
        <v>2</v>
      </c>
      <c r="D23" s="121">
        <f t="shared" si="1"/>
        <v>0</v>
      </c>
      <c r="E23" s="121">
        <f t="shared" si="1"/>
        <v>1</v>
      </c>
      <c r="F23" s="122">
        <f t="shared" si="1"/>
        <v>0</v>
      </c>
      <c r="G23" s="617">
        <f t="shared" si="0"/>
        <v>3</v>
      </c>
      <c r="H23" s="618"/>
      <c r="I23" s="618"/>
      <c r="J23" s="618"/>
      <c r="K23" s="618"/>
      <c r="L23" s="619"/>
      <c r="M23" s="648"/>
      <c r="N23" s="649"/>
      <c r="O23" s="649"/>
      <c r="P23" s="649"/>
      <c r="Q23" s="649"/>
      <c r="R23" s="649"/>
      <c r="S23" s="649"/>
      <c r="T23" s="272"/>
    </row>
    <row r="24" spans="1:20" s="6" customFormat="1" ht="19.5" customHeight="1" thickTop="1">
      <c r="A24" s="544" t="s">
        <v>463</v>
      </c>
      <c r="B24" s="545"/>
      <c r="C24" s="546"/>
      <c r="D24" s="547"/>
      <c r="E24" s="547"/>
      <c r="F24" s="547"/>
      <c r="G24" s="546"/>
      <c r="H24" s="547"/>
      <c r="I24" s="547"/>
      <c r="J24" s="547"/>
      <c r="K24" s="547"/>
      <c r="L24" s="548"/>
      <c r="M24" s="546"/>
      <c r="N24" s="547"/>
      <c r="O24" s="547"/>
      <c r="P24" s="547"/>
      <c r="Q24" s="547"/>
      <c r="R24" s="547"/>
      <c r="S24" s="548"/>
      <c r="T24" s="443"/>
    </row>
    <row r="25" spans="1:20" s="6" customFormat="1" ht="13.5" customHeight="1">
      <c r="A25" s="144"/>
      <c r="B25" s="464" t="s">
        <v>674</v>
      </c>
      <c r="C25" s="139"/>
      <c r="D25" s="140"/>
      <c r="E25" s="140"/>
      <c r="F25" s="140"/>
      <c r="G25" s="139"/>
      <c r="H25" s="140"/>
      <c r="I25" s="140"/>
      <c r="J25" s="140"/>
      <c r="K25" s="140"/>
      <c r="L25" s="141"/>
      <c r="M25" s="369"/>
      <c r="N25" s="217"/>
      <c r="O25" s="369"/>
      <c r="P25" s="217"/>
      <c r="Q25" s="56"/>
      <c r="R25" s="217"/>
      <c r="S25" s="266"/>
      <c r="T25" s="443"/>
    </row>
    <row r="26" spans="1:20" s="6" customFormat="1" ht="15">
      <c r="A26" s="281" t="s">
        <v>392</v>
      </c>
      <c r="B26" s="244" t="s">
        <v>45</v>
      </c>
      <c r="C26" s="74" t="s">
        <v>36</v>
      </c>
      <c r="D26" s="13"/>
      <c r="E26" s="13"/>
      <c r="F26" s="13"/>
      <c r="G26" s="27" t="s">
        <v>41</v>
      </c>
      <c r="H26" s="20"/>
      <c r="I26" s="20">
        <v>3</v>
      </c>
      <c r="J26" s="28"/>
      <c r="K26" s="29">
        <v>5</v>
      </c>
      <c r="L26" s="29" t="s">
        <v>690</v>
      </c>
      <c r="M26" s="368"/>
      <c r="N26" s="213" t="s">
        <v>183</v>
      </c>
      <c r="O26" s="377"/>
      <c r="P26" s="215"/>
      <c r="Q26" s="327"/>
      <c r="R26" s="321"/>
      <c r="S26" s="273" t="s">
        <v>464</v>
      </c>
      <c r="T26" s="272" t="s">
        <v>609</v>
      </c>
    </row>
    <row r="27" spans="1:20" s="6" customFormat="1" ht="15">
      <c r="A27" s="281" t="s">
        <v>397</v>
      </c>
      <c r="B27" s="242" t="s">
        <v>251</v>
      </c>
      <c r="C27" s="26"/>
      <c r="D27" s="13" t="s">
        <v>36</v>
      </c>
      <c r="E27" s="13"/>
      <c r="F27" s="13"/>
      <c r="G27" s="27"/>
      <c r="H27" s="20"/>
      <c r="I27" s="20">
        <v>3</v>
      </c>
      <c r="J27" s="28"/>
      <c r="K27" s="29">
        <v>5</v>
      </c>
      <c r="L27" s="29" t="s">
        <v>690</v>
      </c>
      <c r="M27" s="368"/>
      <c r="N27" s="213" t="s">
        <v>183</v>
      </c>
      <c r="O27" s="377"/>
      <c r="P27" s="215"/>
      <c r="Q27" s="327"/>
      <c r="R27" s="321"/>
      <c r="S27" s="274" t="s">
        <v>54</v>
      </c>
      <c r="T27" s="272" t="s">
        <v>614</v>
      </c>
    </row>
    <row r="28" spans="1:20" s="6" customFormat="1" ht="15">
      <c r="A28" s="281" t="s">
        <v>401</v>
      </c>
      <c r="B28" s="242" t="s">
        <v>135</v>
      </c>
      <c r="C28" s="26"/>
      <c r="D28" s="13"/>
      <c r="E28" s="13" t="s">
        <v>36</v>
      </c>
      <c r="F28" s="13"/>
      <c r="G28" s="27"/>
      <c r="H28" s="20">
        <v>1</v>
      </c>
      <c r="I28" s="20"/>
      <c r="J28" s="28"/>
      <c r="K28" s="29">
        <v>4</v>
      </c>
      <c r="L28" s="29" t="s">
        <v>690</v>
      </c>
      <c r="M28" s="398" t="s">
        <v>295</v>
      </c>
      <c r="N28" s="253" t="s">
        <v>249</v>
      </c>
      <c r="O28" s="377"/>
      <c r="P28" s="215"/>
      <c r="Q28" s="327"/>
      <c r="R28" s="321"/>
      <c r="S28" s="274" t="s">
        <v>52</v>
      </c>
      <c r="T28" s="272" t="s">
        <v>517</v>
      </c>
    </row>
    <row r="29" spans="1:20" s="6" customFormat="1" ht="15">
      <c r="A29" s="549" t="s">
        <v>38</v>
      </c>
      <c r="B29" s="550"/>
      <c r="C29" s="33">
        <f>SUMIF(C26:C28,"=x",$G26:$G28)+SUMIF(C26:C28,"=x",$H26:$H28)+SUMIF(C26:C28,"=x",$I26:$I28)</f>
        <v>3</v>
      </c>
      <c r="D29" s="34">
        <f>SUMIF(D26:D28,"=x",$G26:$G28)+SUMIF(D26:D28,"=x",$H26:$H28)+SUMIF(D26:D28,"=x",$I26:$I28)</f>
        <v>3</v>
      </c>
      <c r="E29" s="34">
        <f>SUMIF(E26:E28,"=x",$G26:$G28)+SUMIF(E26:E28,"=x",$H26:$H28)+SUMIF(E26:E28,"=x",$I26:$I28)</f>
        <v>1</v>
      </c>
      <c r="F29" s="34">
        <f>SUMIF(F26:F27,"=x",$G26:$G27)+SUMIF(F26:F27,"=x",$H26:$H27)+SUMIF(F26:F27,"=x",$I26:$I27)</f>
        <v>0</v>
      </c>
      <c r="G29" s="541">
        <f>SUM(C29:F29)</f>
        <v>7</v>
      </c>
      <c r="H29" s="542"/>
      <c r="I29" s="542"/>
      <c r="J29" s="542"/>
      <c r="K29" s="542"/>
      <c r="L29" s="543"/>
      <c r="M29" s="538"/>
      <c r="N29" s="539"/>
      <c r="O29" s="539"/>
      <c r="P29" s="539"/>
      <c r="Q29" s="539"/>
      <c r="R29" s="539"/>
      <c r="S29" s="540"/>
      <c r="T29" s="444"/>
    </row>
    <row r="30" spans="1:20" s="6" customFormat="1" ht="15">
      <c r="A30" s="551" t="s">
        <v>39</v>
      </c>
      <c r="B30" s="552"/>
      <c r="C30" s="36">
        <f>SUMIF(C26:C28,"=x",$K26:$K28)</f>
        <v>5</v>
      </c>
      <c r="D30" s="37">
        <f>SUMIF(D26:D28,"=x",$K26:$K28)</f>
        <v>5</v>
      </c>
      <c r="E30" s="37">
        <f>SUMIF(E26:E28,"=x",$K26:$K28)</f>
        <v>4</v>
      </c>
      <c r="F30" s="37">
        <f>SUMIF(F26:F27,"=x",$K26:$K27)</f>
        <v>0</v>
      </c>
      <c r="G30" s="535">
        <f>SUM(C30:F30)</f>
        <v>14</v>
      </c>
      <c r="H30" s="536"/>
      <c r="I30" s="536"/>
      <c r="J30" s="536"/>
      <c r="K30" s="536"/>
      <c r="L30" s="537"/>
      <c r="M30" s="538"/>
      <c r="N30" s="539"/>
      <c r="O30" s="539"/>
      <c r="P30" s="539"/>
      <c r="Q30" s="539"/>
      <c r="R30" s="539"/>
      <c r="S30" s="540"/>
      <c r="T30" s="444"/>
    </row>
    <row r="31" spans="1:20" s="6" customFormat="1" ht="15">
      <c r="A31" s="556" t="s">
        <v>40</v>
      </c>
      <c r="B31" s="557"/>
      <c r="C31" s="30">
        <f>SUMPRODUCT(--(C26:C28="x"),--($L26:$L28="K"))</f>
        <v>0</v>
      </c>
      <c r="D31" s="31">
        <f>SUMPRODUCT(--(D26:D28="x"),--($L26:$L28="K"))</f>
        <v>0</v>
      </c>
      <c r="E31" s="31">
        <f>SUMPRODUCT(--(E26:E28="x"),--($L26:$L28="K"))</f>
        <v>0</v>
      </c>
      <c r="F31" s="31">
        <f>SUMPRODUCT(--(F26:F27="x"),--($L26:$L27="K"))</f>
        <v>0</v>
      </c>
      <c r="G31" s="553">
        <f>SUM(C31:F31)</f>
        <v>0</v>
      </c>
      <c r="H31" s="554"/>
      <c r="I31" s="554"/>
      <c r="J31" s="554"/>
      <c r="K31" s="554"/>
      <c r="L31" s="555"/>
      <c r="M31" s="538"/>
      <c r="N31" s="539"/>
      <c r="O31" s="539"/>
      <c r="P31" s="539"/>
      <c r="Q31" s="539"/>
      <c r="R31" s="539"/>
      <c r="S31" s="540"/>
      <c r="T31" s="481"/>
    </row>
    <row r="32" spans="1:20" s="6" customFormat="1" ht="27.75" customHeight="1">
      <c r="A32" s="484"/>
      <c r="B32" s="426" t="s">
        <v>711</v>
      </c>
      <c r="C32" s="635"/>
      <c r="D32" s="636"/>
      <c r="E32" s="636"/>
      <c r="F32" s="636"/>
      <c r="G32" s="636"/>
      <c r="H32" s="636"/>
      <c r="I32" s="636"/>
      <c r="J32" s="636"/>
      <c r="K32" s="636"/>
      <c r="L32" s="636"/>
      <c r="M32" s="636"/>
      <c r="N32" s="636"/>
      <c r="O32" s="458"/>
      <c r="P32" s="458"/>
      <c r="Q32" s="458"/>
      <c r="R32" s="458"/>
      <c r="S32" s="459"/>
      <c r="T32" s="461"/>
    </row>
    <row r="33" spans="1:20" s="6" customFormat="1" ht="15">
      <c r="A33" s="272" t="s">
        <v>393</v>
      </c>
      <c r="B33" s="242" t="s">
        <v>46</v>
      </c>
      <c r="C33" s="26"/>
      <c r="D33" s="13" t="s">
        <v>36</v>
      </c>
      <c r="E33" s="13"/>
      <c r="F33" s="13"/>
      <c r="G33" s="27">
        <v>2</v>
      </c>
      <c r="H33" s="20"/>
      <c r="I33" s="20"/>
      <c r="J33" s="28"/>
      <c r="K33" s="29">
        <v>2</v>
      </c>
      <c r="L33" s="29" t="s">
        <v>37</v>
      </c>
      <c r="M33" s="368"/>
      <c r="N33" s="213" t="s">
        <v>183</v>
      </c>
      <c r="O33" s="377"/>
      <c r="P33" s="215"/>
      <c r="Q33" s="327"/>
      <c r="R33" s="321"/>
      <c r="S33" s="274" t="s">
        <v>51</v>
      </c>
      <c r="T33" s="272" t="s">
        <v>610</v>
      </c>
    </row>
    <row r="34" spans="1:20" s="6" customFormat="1" ht="15">
      <c r="A34" s="272" t="s">
        <v>394</v>
      </c>
      <c r="B34" s="242" t="s">
        <v>47</v>
      </c>
      <c r="C34" s="26"/>
      <c r="D34" s="13" t="s">
        <v>36</v>
      </c>
      <c r="E34" s="13"/>
      <c r="F34" s="13"/>
      <c r="G34" s="27">
        <v>2</v>
      </c>
      <c r="H34" s="20"/>
      <c r="I34" s="20"/>
      <c r="J34" s="28"/>
      <c r="K34" s="29">
        <v>2</v>
      </c>
      <c r="L34" s="29" t="s">
        <v>37</v>
      </c>
      <c r="M34" s="368"/>
      <c r="N34" s="213" t="s">
        <v>183</v>
      </c>
      <c r="O34" s="377"/>
      <c r="P34" s="215"/>
      <c r="Q34" s="327"/>
      <c r="R34" s="321"/>
      <c r="S34" s="274" t="s">
        <v>52</v>
      </c>
      <c r="T34" s="272" t="s">
        <v>611</v>
      </c>
    </row>
    <row r="35" spans="1:20" s="6" customFormat="1" ht="15">
      <c r="A35" s="272" t="s">
        <v>395</v>
      </c>
      <c r="B35" s="242" t="s">
        <v>48</v>
      </c>
      <c r="C35" s="26"/>
      <c r="D35" s="13" t="s">
        <v>36</v>
      </c>
      <c r="E35" s="13"/>
      <c r="F35" s="13"/>
      <c r="G35" s="27">
        <v>2</v>
      </c>
      <c r="H35" s="20"/>
      <c r="I35" s="20"/>
      <c r="J35" s="28"/>
      <c r="K35" s="29">
        <v>2</v>
      </c>
      <c r="L35" s="29" t="s">
        <v>37</v>
      </c>
      <c r="M35" s="368"/>
      <c r="N35" s="213" t="s">
        <v>183</v>
      </c>
      <c r="O35" s="377"/>
      <c r="P35" s="215"/>
      <c r="Q35" s="327"/>
      <c r="R35" s="321"/>
      <c r="S35" s="274" t="s">
        <v>53</v>
      </c>
      <c r="T35" s="272" t="s">
        <v>612</v>
      </c>
    </row>
    <row r="36" spans="1:20" s="6" customFormat="1" ht="15">
      <c r="A36" s="272" t="s">
        <v>396</v>
      </c>
      <c r="B36" s="242" t="s">
        <v>250</v>
      </c>
      <c r="C36" s="26"/>
      <c r="D36" s="13" t="s">
        <v>36</v>
      </c>
      <c r="E36" s="13"/>
      <c r="F36" s="13"/>
      <c r="G36" s="27">
        <v>4</v>
      </c>
      <c r="H36" s="20"/>
      <c r="I36" s="20"/>
      <c r="J36" s="28"/>
      <c r="K36" s="29">
        <v>4</v>
      </c>
      <c r="L36" s="29" t="s">
        <v>37</v>
      </c>
      <c r="M36" s="368"/>
      <c r="N36" s="213" t="s">
        <v>183</v>
      </c>
      <c r="O36" s="377"/>
      <c r="P36" s="215"/>
      <c r="Q36" s="327"/>
      <c r="R36" s="321"/>
      <c r="S36" s="275" t="s">
        <v>51</v>
      </c>
      <c r="T36" s="272" t="s">
        <v>613</v>
      </c>
    </row>
    <row r="37" spans="1:20" s="6" customFormat="1" ht="15">
      <c r="A37" s="272" t="s">
        <v>398</v>
      </c>
      <c r="B37" s="242" t="s">
        <v>49</v>
      </c>
      <c r="C37" s="26"/>
      <c r="D37" s="13"/>
      <c r="E37" s="13" t="s">
        <v>36</v>
      </c>
      <c r="F37" s="13"/>
      <c r="G37" s="27">
        <v>2</v>
      </c>
      <c r="H37" s="20"/>
      <c r="I37" s="20"/>
      <c r="J37" s="28"/>
      <c r="K37" s="29">
        <v>2</v>
      </c>
      <c r="L37" s="29" t="s">
        <v>37</v>
      </c>
      <c r="M37" s="368"/>
      <c r="N37" s="213" t="s">
        <v>183</v>
      </c>
      <c r="O37" s="377"/>
      <c r="P37" s="215"/>
      <c r="Q37" s="327"/>
      <c r="R37" s="321"/>
      <c r="S37" s="274" t="s">
        <v>119</v>
      </c>
      <c r="T37" s="272" t="s">
        <v>615</v>
      </c>
    </row>
    <row r="38" spans="1:20" s="6" customFormat="1" ht="15">
      <c r="A38" s="272" t="s">
        <v>399</v>
      </c>
      <c r="B38" s="242" t="s">
        <v>252</v>
      </c>
      <c r="C38" s="26"/>
      <c r="D38" s="13"/>
      <c r="E38" s="13" t="s">
        <v>36</v>
      </c>
      <c r="F38" s="13"/>
      <c r="G38" s="27"/>
      <c r="H38" s="20">
        <v>2</v>
      </c>
      <c r="I38" s="20"/>
      <c r="J38" s="28"/>
      <c r="K38" s="29">
        <v>3</v>
      </c>
      <c r="L38" s="29" t="s">
        <v>690</v>
      </c>
      <c r="M38" s="368"/>
      <c r="N38" s="213" t="s">
        <v>183</v>
      </c>
      <c r="O38" s="377"/>
      <c r="P38" s="215"/>
      <c r="Q38" s="327"/>
      <c r="R38" s="321"/>
      <c r="S38" s="274" t="s">
        <v>68</v>
      </c>
      <c r="T38" s="272" t="s">
        <v>616</v>
      </c>
    </row>
    <row r="39" spans="1:22" s="6" customFormat="1" ht="15">
      <c r="A39" s="272" t="s">
        <v>681</v>
      </c>
      <c r="B39" s="530" t="s">
        <v>678</v>
      </c>
      <c r="C39" s="27"/>
      <c r="D39" s="20"/>
      <c r="E39" s="20" t="s">
        <v>36</v>
      </c>
      <c r="F39" s="20"/>
      <c r="G39" s="27">
        <v>2</v>
      </c>
      <c r="H39" s="20"/>
      <c r="I39" s="20"/>
      <c r="J39" s="28"/>
      <c r="K39" s="425">
        <v>2</v>
      </c>
      <c r="L39" s="29" t="s">
        <v>37</v>
      </c>
      <c r="M39" s="368"/>
      <c r="N39" s="213" t="s">
        <v>183</v>
      </c>
      <c r="O39" s="377"/>
      <c r="P39" s="215"/>
      <c r="Q39" s="327"/>
      <c r="R39" s="321"/>
      <c r="S39" s="274" t="s">
        <v>55</v>
      </c>
      <c r="T39" s="272" t="s">
        <v>617</v>
      </c>
      <c r="V39" s="404"/>
    </row>
    <row r="40" spans="1:22" s="6" customFormat="1" ht="15">
      <c r="A40" s="272" t="s">
        <v>400</v>
      </c>
      <c r="B40" s="242" t="s">
        <v>50</v>
      </c>
      <c r="C40" s="26"/>
      <c r="D40" s="13"/>
      <c r="E40" s="13" t="s">
        <v>36</v>
      </c>
      <c r="F40" s="13"/>
      <c r="G40" s="27">
        <v>2</v>
      </c>
      <c r="H40" s="20"/>
      <c r="I40" s="20"/>
      <c r="J40" s="28"/>
      <c r="K40" s="29">
        <v>2</v>
      </c>
      <c r="L40" s="29" t="s">
        <v>37</v>
      </c>
      <c r="M40" s="368"/>
      <c r="N40" s="213" t="s">
        <v>183</v>
      </c>
      <c r="O40" s="377"/>
      <c r="P40" s="215"/>
      <c r="Q40" s="327"/>
      <c r="R40" s="321"/>
      <c r="S40" s="274" t="s">
        <v>119</v>
      </c>
      <c r="T40" s="272" t="s">
        <v>618</v>
      </c>
      <c r="V40" s="404"/>
    </row>
    <row r="41" spans="1:20" ht="15">
      <c r="A41" s="289" t="s">
        <v>402</v>
      </c>
      <c r="B41" s="242" t="s">
        <v>56</v>
      </c>
      <c r="C41" s="26" t="s">
        <v>36</v>
      </c>
      <c r="D41" s="57"/>
      <c r="E41" s="13"/>
      <c r="F41" s="59"/>
      <c r="G41" s="27">
        <v>2</v>
      </c>
      <c r="H41" s="20"/>
      <c r="I41" s="57"/>
      <c r="J41" s="57"/>
      <c r="K41" s="29">
        <v>2</v>
      </c>
      <c r="L41" s="29" t="s">
        <v>37</v>
      </c>
      <c r="M41" s="368"/>
      <c r="N41" s="213" t="s">
        <v>183</v>
      </c>
      <c r="O41" s="377"/>
      <c r="P41" s="215"/>
      <c r="Q41" s="327"/>
      <c r="R41" s="321"/>
      <c r="S41" s="274" t="s">
        <v>53</v>
      </c>
      <c r="T41" s="96" t="s">
        <v>619</v>
      </c>
    </row>
    <row r="42" spans="1:22" ht="15">
      <c r="A42" s="289" t="s">
        <v>403</v>
      </c>
      <c r="B42" s="242" t="s">
        <v>253</v>
      </c>
      <c r="C42" s="26"/>
      <c r="D42" s="422"/>
      <c r="E42" s="421" t="s">
        <v>36</v>
      </c>
      <c r="F42" s="59"/>
      <c r="G42" s="27">
        <v>1</v>
      </c>
      <c r="H42" s="20"/>
      <c r="I42" s="57"/>
      <c r="J42" s="57"/>
      <c r="K42" s="29">
        <v>1</v>
      </c>
      <c r="L42" s="29" t="s">
        <v>37</v>
      </c>
      <c r="M42" s="368"/>
      <c r="N42" s="213" t="s">
        <v>183</v>
      </c>
      <c r="O42" s="377"/>
      <c r="P42" s="215"/>
      <c r="Q42" s="327"/>
      <c r="R42" s="321"/>
      <c r="S42" s="274" t="s">
        <v>51</v>
      </c>
      <c r="T42" s="96" t="s">
        <v>620</v>
      </c>
      <c r="V42" s="392"/>
    </row>
    <row r="43" spans="1:20" ht="15">
      <c r="A43" s="482" t="s">
        <v>406</v>
      </c>
      <c r="B43" s="465" t="s">
        <v>59</v>
      </c>
      <c r="C43" s="27"/>
      <c r="D43" s="13" t="s">
        <v>36</v>
      </c>
      <c r="E43" s="57"/>
      <c r="F43" s="59"/>
      <c r="G43" s="27">
        <v>2</v>
      </c>
      <c r="H43" s="20"/>
      <c r="I43" s="57"/>
      <c r="J43" s="57"/>
      <c r="K43" s="29">
        <v>2</v>
      </c>
      <c r="L43" s="29" t="s">
        <v>37</v>
      </c>
      <c r="M43" s="368"/>
      <c r="N43" s="213" t="s">
        <v>183</v>
      </c>
      <c r="O43" s="377"/>
      <c r="P43" s="215"/>
      <c r="Q43" s="327"/>
      <c r="R43" s="321"/>
      <c r="S43" s="274" t="s">
        <v>52</v>
      </c>
      <c r="T43" s="96" t="s">
        <v>623</v>
      </c>
    </row>
    <row r="44" spans="1:20" ht="15">
      <c r="A44" s="482" t="s">
        <v>407</v>
      </c>
      <c r="B44" s="465" t="s">
        <v>60</v>
      </c>
      <c r="C44" s="27" t="s">
        <v>36</v>
      </c>
      <c r="D44" s="57"/>
      <c r="E44" s="13"/>
      <c r="F44" s="59"/>
      <c r="G44" s="27">
        <v>2</v>
      </c>
      <c r="H44" s="20"/>
      <c r="I44" s="57"/>
      <c r="J44" s="57"/>
      <c r="K44" s="29">
        <v>2</v>
      </c>
      <c r="L44" s="29" t="s">
        <v>37</v>
      </c>
      <c r="M44" s="368"/>
      <c r="N44" s="213" t="s">
        <v>183</v>
      </c>
      <c r="O44" s="377"/>
      <c r="P44" s="215"/>
      <c r="Q44" s="327"/>
      <c r="R44" s="321"/>
      <c r="S44" s="274" t="s">
        <v>69</v>
      </c>
      <c r="T44" s="96" t="s">
        <v>624</v>
      </c>
    </row>
    <row r="45" spans="1:22" s="518" customFormat="1" ht="15">
      <c r="A45" s="482" t="s">
        <v>412</v>
      </c>
      <c r="B45" s="465" t="s">
        <v>62</v>
      </c>
      <c r="C45" s="448"/>
      <c r="D45" s="421" t="s">
        <v>36</v>
      </c>
      <c r="E45" s="483"/>
      <c r="F45" s="423"/>
      <c r="G45" s="448">
        <v>2</v>
      </c>
      <c r="H45" s="421"/>
      <c r="I45" s="483"/>
      <c r="J45" s="483"/>
      <c r="K45" s="425">
        <v>2</v>
      </c>
      <c r="L45" s="425" t="s">
        <v>37</v>
      </c>
      <c r="M45" s="485"/>
      <c r="N45" s="486"/>
      <c r="O45" s="485"/>
      <c r="P45" s="487"/>
      <c r="Q45" s="516"/>
      <c r="R45" s="517"/>
      <c r="S45" s="273" t="s">
        <v>68</v>
      </c>
      <c r="T45" s="463" t="s">
        <v>629</v>
      </c>
      <c r="V45" s="519"/>
    </row>
    <row r="46" spans="1:20" s="518" customFormat="1" ht="15">
      <c r="A46" s="482" t="s">
        <v>420</v>
      </c>
      <c r="B46" s="465" t="s">
        <v>64</v>
      </c>
      <c r="C46" s="448"/>
      <c r="D46" s="421" t="s">
        <v>36</v>
      </c>
      <c r="E46" s="483"/>
      <c r="F46" s="423"/>
      <c r="G46" s="448"/>
      <c r="H46" s="483"/>
      <c r="I46" s="421">
        <v>2</v>
      </c>
      <c r="J46" s="483"/>
      <c r="K46" s="425">
        <v>3</v>
      </c>
      <c r="L46" s="425" t="s">
        <v>690</v>
      </c>
      <c r="M46" s="520"/>
      <c r="N46" s="521" t="s">
        <v>183</v>
      </c>
      <c r="O46" s="522"/>
      <c r="P46" s="523"/>
      <c r="Q46" s="516"/>
      <c r="R46" s="517"/>
      <c r="S46" s="273" t="s">
        <v>52</v>
      </c>
      <c r="T46" s="463" t="s">
        <v>637</v>
      </c>
    </row>
    <row r="47" spans="1:20" s="457" customFormat="1" ht="15">
      <c r="A47" s="501"/>
      <c r="B47" s="476" t="s">
        <v>189</v>
      </c>
      <c r="C47" s="428">
        <f>SUMIF(C33:C46,"=x",$K33:$K46)</f>
        <v>4</v>
      </c>
      <c r="D47" s="428">
        <f>SUMIF(D33:D46,"=x",$K33:$K46)</f>
        <v>17</v>
      </c>
      <c r="E47" s="428">
        <f>SUMIF(E33:E46,"=x",$K33:$K46)</f>
        <v>10</v>
      </c>
      <c r="F47" s="428">
        <f>SUMIF(F33:F46,"=x",$K33:$K46)</f>
        <v>0</v>
      </c>
      <c r="G47" s="584">
        <f>SUM(C47:F47)</f>
        <v>31</v>
      </c>
      <c r="H47" s="585"/>
      <c r="I47" s="585"/>
      <c r="J47" s="585"/>
      <c r="K47" s="585"/>
      <c r="L47" s="586"/>
      <c r="M47" s="477"/>
      <c r="N47" s="454"/>
      <c r="O47" s="453"/>
      <c r="P47" s="454"/>
      <c r="Q47" s="478"/>
      <c r="R47" s="454"/>
      <c r="S47" s="504"/>
      <c r="T47" s="463"/>
    </row>
    <row r="48" spans="1:20" s="6" customFormat="1" ht="13.5" customHeight="1">
      <c r="A48" s="662" t="s">
        <v>213</v>
      </c>
      <c r="B48" s="663"/>
      <c r="C48" s="148"/>
      <c r="D48" s="149">
        <v>10</v>
      </c>
      <c r="E48" s="149">
        <v>9</v>
      </c>
      <c r="F48" s="150"/>
      <c r="G48" s="651">
        <f>SUM(C48:F48)</f>
        <v>19</v>
      </c>
      <c r="H48" s="536"/>
      <c r="I48" s="536"/>
      <c r="J48" s="536"/>
      <c r="K48" s="536"/>
      <c r="L48" s="537"/>
      <c r="M48" s="378"/>
      <c r="N48" s="226"/>
      <c r="O48" s="388"/>
      <c r="P48" s="226"/>
      <c r="Q48" s="146"/>
      <c r="R48" s="226"/>
      <c r="S48" s="267"/>
      <c r="T48" s="96"/>
    </row>
    <row r="49" spans="1:20" s="6" customFormat="1" ht="32.25" customHeight="1">
      <c r="A49" s="499"/>
      <c r="B49" s="515" t="s">
        <v>712</v>
      </c>
      <c r="C49" s="635" t="s">
        <v>713</v>
      </c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458"/>
      <c r="P49" s="458"/>
      <c r="Q49" s="458"/>
      <c r="R49" s="458"/>
      <c r="S49" s="459"/>
      <c r="T49" s="461"/>
    </row>
    <row r="50" spans="1:20" ht="15">
      <c r="A50" s="391" t="s">
        <v>404</v>
      </c>
      <c r="B50" s="242" t="s">
        <v>57</v>
      </c>
      <c r="C50" s="26"/>
      <c r="D50" s="13" t="s">
        <v>36</v>
      </c>
      <c r="E50" s="57"/>
      <c r="F50" s="59"/>
      <c r="G50" s="27">
        <v>2</v>
      </c>
      <c r="H50" s="20"/>
      <c r="I50" s="57"/>
      <c r="J50" s="57"/>
      <c r="K50" s="29">
        <v>2</v>
      </c>
      <c r="L50" s="29" t="s">
        <v>37</v>
      </c>
      <c r="M50" s="368"/>
      <c r="N50" s="213" t="s">
        <v>183</v>
      </c>
      <c r="O50" s="377"/>
      <c r="P50" s="215"/>
      <c r="Q50" s="327"/>
      <c r="R50" s="321"/>
      <c r="S50" s="274" t="s">
        <v>67</v>
      </c>
      <c r="T50" s="96" t="s">
        <v>621</v>
      </c>
    </row>
    <row r="51" spans="1:20" ht="15">
      <c r="A51" s="391" t="s">
        <v>405</v>
      </c>
      <c r="B51" s="242" t="s">
        <v>58</v>
      </c>
      <c r="C51" s="27" t="s">
        <v>36</v>
      </c>
      <c r="D51" s="57"/>
      <c r="E51" s="13"/>
      <c r="F51" s="59"/>
      <c r="G51" s="27">
        <v>2</v>
      </c>
      <c r="H51" s="20"/>
      <c r="I51" s="57"/>
      <c r="J51" s="57"/>
      <c r="K51" s="29">
        <v>2</v>
      </c>
      <c r="L51" s="29" t="s">
        <v>37</v>
      </c>
      <c r="M51" s="368"/>
      <c r="N51" s="213" t="s">
        <v>183</v>
      </c>
      <c r="O51" s="377"/>
      <c r="P51" s="215"/>
      <c r="Q51" s="327"/>
      <c r="R51" s="321"/>
      <c r="S51" s="274" t="s">
        <v>68</v>
      </c>
      <c r="T51" s="96" t="s">
        <v>622</v>
      </c>
    </row>
    <row r="52" spans="1:20" ht="15">
      <c r="A52" s="391" t="s">
        <v>408</v>
      </c>
      <c r="B52" s="242" t="s">
        <v>61</v>
      </c>
      <c r="C52" s="26"/>
      <c r="D52" s="13" t="s">
        <v>36</v>
      </c>
      <c r="E52" s="57"/>
      <c r="F52" s="59"/>
      <c r="G52" s="27">
        <v>2</v>
      </c>
      <c r="H52" s="20"/>
      <c r="I52" s="57"/>
      <c r="J52" s="57"/>
      <c r="K52" s="29">
        <v>2</v>
      </c>
      <c r="L52" s="29" t="s">
        <v>37</v>
      </c>
      <c r="M52" s="368"/>
      <c r="N52" s="213" t="s">
        <v>183</v>
      </c>
      <c r="O52" s="377"/>
      <c r="P52" s="215"/>
      <c r="Q52" s="327"/>
      <c r="R52" s="321"/>
      <c r="S52" s="274" t="s">
        <v>54</v>
      </c>
      <c r="T52" s="96" t="s">
        <v>625</v>
      </c>
    </row>
    <row r="53" spans="1:20" ht="15">
      <c r="A53" s="391" t="s">
        <v>409</v>
      </c>
      <c r="B53" s="530" t="s">
        <v>699</v>
      </c>
      <c r="C53" s="27"/>
      <c r="D53" s="20" t="s">
        <v>36</v>
      </c>
      <c r="E53" s="57"/>
      <c r="F53" s="59"/>
      <c r="G53" s="27"/>
      <c r="H53" s="421">
        <v>2</v>
      </c>
      <c r="I53" s="57"/>
      <c r="J53" s="57"/>
      <c r="K53" s="29">
        <v>2</v>
      </c>
      <c r="L53" s="29" t="s">
        <v>690</v>
      </c>
      <c r="M53" s="368"/>
      <c r="N53" s="213" t="s">
        <v>183</v>
      </c>
      <c r="O53" s="377"/>
      <c r="P53" s="215"/>
      <c r="Q53" s="327"/>
      <c r="R53" s="321"/>
      <c r="S53" s="274" t="s">
        <v>54</v>
      </c>
      <c r="T53" s="96" t="s">
        <v>626</v>
      </c>
    </row>
    <row r="54" spans="1:20" ht="15">
      <c r="A54" s="391" t="s">
        <v>410</v>
      </c>
      <c r="B54" s="242" t="s">
        <v>65</v>
      </c>
      <c r="C54" s="26"/>
      <c r="D54" s="13" t="s">
        <v>36</v>
      </c>
      <c r="E54" s="57"/>
      <c r="F54" s="59"/>
      <c r="G54" s="27">
        <v>1</v>
      </c>
      <c r="H54" s="20"/>
      <c r="I54" s="57"/>
      <c r="J54" s="57"/>
      <c r="K54" s="29">
        <v>1</v>
      </c>
      <c r="L54" s="29" t="s">
        <v>37</v>
      </c>
      <c r="M54" s="368"/>
      <c r="N54" s="213" t="s">
        <v>183</v>
      </c>
      <c r="O54" s="377"/>
      <c r="P54" s="215"/>
      <c r="Q54" s="327"/>
      <c r="R54" s="321"/>
      <c r="S54" s="274" t="s">
        <v>70</v>
      </c>
      <c r="T54" s="96" t="s">
        <v>627</v>
      </c>
    </row>
    <row r="55" spans="1:20" ht="15">
      <c r="A55" s="391" t="s">
        <v>411</v>
      </c>
      <c r="B55" s="242" t="s">
        <v>66</v>
      </c>
      <c r="C55" s="26"/>
      <c r="D55" s="57"/>
      <c r="E55" s="13" t="s">
        <v>36</v>
      </c>
      <c r="F55" s="59"/>
      <c r="G55" s="27"/>
      <c r="H55" s="20">
        <v>2</v>
      </c>
      <c r="I55" s="57"/>
      <c r="J55" s="57"/>
      <c r="K55" s="29">
        <v>3</v>
      </c>
      <c r="L55" s="29" t="s">
        <v>690</v>
      </c>
      <c r="M55" s="368"/>
      <c r="N55" s="213" t="s">
        <v>183</v>
      </c>
      <c r="O55" s="377"/>
      <c r="P55" s="215"/>
      <c r="Q55" s="327"/>
      <c r="R55" s="321"/>
      <c r="S55" s="274" t="s">
        <v>70</v>
      </c>
      <c r="T55" s="96" t="s">
        <v>628</v>
      </c>
    </row>
    <row r="56" spans="1:22" ht="15">
      <c r="A56" s="391" t="s">
        <v>413</v>
      </c>
      <c r="B56" s="242" t="s">
        <v>63</v>
      </c>
      <c r="C56" s="26"/>
      <c r="D56" s="57"/>
      <c r="E56" s="13" t="s">
        <v>36</v>
      </c>
      <c r="F56" s="59"/>
      <c r="G56" s="27"/>
      <c r="H56" s="20"/>
      <c r="I56" s="98">
        <v>2</v>
      </c>
      <c r="J56" s="57"/>
      <c r="K56" s="29">
        <v>3</v>
      </c>
      <c r="L56" s="29" t="s">
        <v>690</v>
      </c>
      <c r="M56" s="330" t="s">
        <v>412</v>
      </c>
      <c r="N56" s="322" t="s">
        <v>62</v>
      </c>
      <c r="P56" s="488"/>
      <c r="Q56" s="305"/>
      <c r="S56" s="500" t="s">
        <v>68</v>
      </c>
      <c r="T56" s="96" t="s">
        <v>630</v>
      </c>
      <c r="V56" s="392"/>
    </row>
    <row r="57" spans="1:20" ht="15">
      <c r="A57" s="391" t="s">
        <v>414</v>
      </c>
      <c r="B57" s="242" t="s">
        <v>255</v>
      </c>
      <c r="C57" s="26"/>
      <c r="D57" s="13" t="s">
        <v>36</v>
      </c>
      <c r="E57" s="57"/>
      <c r="F57" s="59"/>
      <c r="G57" s="27"/>
      <c r="H57" s="20">
        <v>2</v>
      </c>
      <c r="I57" s="57"/>
      <c r="J57" s="57"/>
      <c r="K57" s="29">
        <v>3</v>
      </c>
      <c r="L57" s="29" t="s">
        <v>690</v>
      </c>
      <c r="M57" s="297"/>
      <c r="N57" s="251" t="s">
        <v>183</v>
      </c>
      <c r="O57" s="377"/>
      <c r="P57" s="215"/>
      <c r="Q57" s="327"/>
      <c r="R57" s="321"/>
      <c r="S57" s="274" t="s">
        <v>119</v>
      </c>
      <c r="T57" s="96" t="s">
        <v>631</v>
      </c>
    </row>
    <row r="58" spans="1:20" ht="15">
      <c r="A58" s="391" t="s">
        <v>415</v>
      </c>
      <c r="B58" s="530" t="s">
        <v>698</v>
      </c>
      <c r="C58" s="448"/>
      <c r="D58" s="483"/>
      <c r="E58" s="421" t="s">
        <v>36</v>
      </c>
      <c r="F58" s="423"/>
      <c r="G58" s="448"/>
      <c r="H58" s="421">
        <v>2</v>
      </c>
      <c r="I58" s="57"/>
      <c r="J58" s="57"/>
      <c r="K58" s="29">
        <v>2</v>
      </c>
      <c r="L58" s="29" t="s">
        <v>690</v>
      </c>
      <c r="M58" s="297"/>
      <c r="N58" s="251" t="s">
        <v>183</v>
      </c>
      <c r="O58" s="377"/>
      <c r="P58" s="215"/>
      <c r="Q58" s="327"/>
      <c r="R58" s="321"/>
      <c r="S58" s="274" t="s">
        <v>69</v>
      </c>
      <c r="T58" s="96" t="s">
        <v>632</v>
      </c>
    </row>
    <row r="59" spans="1:20" ht="15">
      <c r="A59" s="391" t="s">
        <v>416</v>
      </c>
      <c r="B59" s="242" t="s">
        <v>254</v>
      </c>
      <c r="C59" s="26"/>
      <c r="D59" s="13" t="s">
        <v>36</v>
      </c>
      <c r="E59" s="57"/>
      <c r="F59" s="59"/>
      <c r="G59" s="27"/>
      <c r="H59" s="20">
        <v>2</v>
      </c>
      <c r="I59" s="57"/>
      <c r="J59" s="57"/>
      <c r="K59" s="29">
        <v>3</v>
      </c>
      <c r="L59" s="29" t="s">
        <v>690</v>
      </c>
      <c r="M59" s="297"/>
      <c r="N59" s="251" t="s">
        <v>183</v>
      </c>
      <c r="O59" s="377"/>
      <c r="P59" s="215"/>
      <c r="Q59" s="327"/>
      <c r="R59" s="321"/>
      <c r="S59" s="274" t="s">
        <v>71</v>
      </c>
      <c r="T59" s="96" t="s">
        <v>633</v>
      </c>
    </row>
    <row r="60" spans="1:20" ht="15">
      <c r="A60" s="391" t="s">
        <v>417</v>
      </c>
      <c r="B60" s="242" t="s">
        <v>258</v>
      </c>
      <c r="C60" s="26"/>
      <c r="D60" s="13" t="s">
        <v>36</v>
      </c>
      <c r="E60" s="57"/>
      <c r="F60" s="59"/>
      <c r="G60" s="27"/>
      <c r="H60" s="20">
        <v>2</v>
      </c>
      <c r="I60" s="57"/>
      <c r="J60" s="57"/>
      <c r="K60" s="29">
        <v>3</v>
      </c>
      <c r="L60" s="29" t="s">
        <v>690</v>
      </c>
      <c r="M60" s="297"/>
      <c r="N60" s="251" t="s">
        <v>183</v>
      </c>
      <c r="O60" s="377"/>
      <c r="P60" s="215"/>
      <c r="Q60" s="327"/>
      <c r="R60" s="321"/>
      <c r="S60" s="274" t="s">
        <v>119</v>
      </c>
      <c r="T60" s="96" t="s">
        <v>634</v>
      </c>
    </row>
    <row r="61" spans="1:20" ht="15">
      <c r="A61" s="391" t="s">
        <v>418</v>
      </c>
      <c r="B61" s="242" t="s">
        <v>256</v>
      </c>
      <c r="C61" s="26"/>
      <c r="D61" s="57"/>
      <c r="E61" s="13" t="s">
        <v>36</v>
      </c>
      <c r="F61" s="59"/>
      <c r="G61" s="27"/>
      <c r="H61" s="57"/>
      <c r="I61" s="20">
        <v>2</v>
      </c>
      <c r="J61" s="57"/>
      <c r="K61" s="29">
        <v>3</v>
      </c>
      <c r="L61" s="29" t="s">
        <v>690</v>
      </c>
      <c r="M61" s="272" t="s">
        <v>400</v>
      </c>
      <c r="N61" s="251" t="s">
        <v>285</v>
      </c>
      <c r="O61" s="377"/>
      <c r="P61" s="215"/>
      <c r="Q61" s="327"/>
      <c r="R61" s="321"/>
      <c r="S61" s="274" t="s">
        <v>259</v>
      </c>
      <c r="T61" s="96" t="s">
        <v>635</v>
      </c>
    </row>
    <row r="62" spans="1:20" ht="15">
      <c r="A62" s="391" t="s">
        <v>419</v>
      </c>
      <c r="B62" s="242" t="s">
        <v>286</v>
      </c>
      <c r="C62" s="26"/>
      <c r="D62" s="57"/>
      <c r="E62" s="13" t="s">
        <v>36</v>
      </c>
      <c r="F62" s="59"/>
      <c r="G62" s="27"/>
      <c r="H62" s="57"/>
      <c r="I62" s="20">
        <v>5</v>
      </c>
      <c r="J62" s="57"/>
      <c r="K62" s="29">
        <v>8</v>
      </c>
      <c r="L62" s="29" t="s">
        <v>690</v>
      </c>
      <c r="M62" s="399" t="s">
        <v>396</v>
      </c>
      <c r="N62" s="252" t="s">
        <v>257</v>
      </c>
      <c r="O62" s="377"/>
      <c r="P62" s="215"/>
      <c r="Q62" s="327"/>
      <c r="R62" s="321"/>
      <c r="S62" s="274" t="s">
        <v>55</v>
      </c>
      <c r="T62" s="96" t="s">
        <v>636</v>
      </c>
    </row>
    <row r="63" spans="1:20" s="6" customFormat="1" ht="13.5" customHeight="1">
      <c r="A63" s="510"/>
      <c r="B63" s="511"/>
      <c r="C63" s="514"/>
      <c r="D63" s="512"/>
      <c r="E63" s="512"/>
      <c r="F63" s="512"/>
      <c r="G63" s="512"/>
      <c r="H63" s="512"/>
      <c r="I63" s="512"/>
      <c r="J63" s="512"/>
      <c r="K63" s="512"/>
      <c r="L63" s="513"/>
      <c r="M63" s="378"/>
      <c r="N63" s="226"/>
      <c r="O63" s="388"/>
      <c r="P63" s="226"/>
      <c r="Q63" s="146"/>
      <c r="R63" s="226"/>
      <c r="S63" s="267"/>
      <c r="T63" s="96"/>
    </row>
    <row r="64" spans="1:20" s="457" customFormat="1" ht="15">
      <c r="A64" s="501"/>
      <c r="B64" s="476" t="s">
        <v>189</v>
      </c>
      <c r="C64" s="428">
        <f>SUMIF(C50:C62,"=x",$K50:$K62)</f>
        <v>2</v>
      </c>
      <c r="D64" s="428">
        <f>SUMIF(D50:D62,"=x",$K50:$K62)</f>
        <v>16</v>
      </c>
      <c r="E64" s="428">
        <f>SUMIF(E50:E62,"=x",$K50:$K62)</f>
        <v>19</v>
      </c>
      <c r="F64" s="428">
        <f>SUMIF(F50:F62,"=x",$K50:$K62)</f>
        <v>0</v>
      </c>
      <c r="G64" s="584">
        <f>SUM(C64:F64)</f>
        <v>37</v>
      </c>
      <c r="H64" s="585"/>
      <c r="I64" s="585"/>
      <c r="J64" s="585"/>
      <c r="K64" s="585"/>
      <c r="L64" s="586"/>
      <c r="M64" s="477"/>
      <c r="N64" s="454"/>
      <c r="O64" s="453"/>
      <c r="P64" s="454"/>
      <c r="Q64" s="478"/>
      <c r="R64" s="454"/>
      <c r="S64" s="504"/>
      <c r="T64" s="463"/>
    </row>
    <row r="65" spans="1:20" s="6" customFormat="1" ht="13.5" customHeight="1">
      <c r="A65" s="551" t="s">
        <v>213</v>
      </c>
      <c r="B65" s="552"/>
      <c r="C65" s="526">
        <v>2</v>
      </c>
      <c r="D65" s="149">
        <v>8</v>
      </c>
      <c r="E65" s="149">
        <v>10</v>
      </c>
      <c r="F65" s="527">
        <v>3</v>
      </c>
      <c r="G65" s="651">
        <f>SUM(C65:F65)</f>
        <v>23</v>
      </c>
      <c r="H65" s="536"/>
      <c r="I65" s="536"/>
      <c r="J65" s="536"/>
      <c r="K65" s="536"/>
      <c r="L65" s="537"/>
      <c r="M65" s="378"/>
      <c r="N65" s="226"/>
      <c r="O65" s="388"/>
      <c r="P65" s="226"/>
      <c r="Q65" s="146"/>
      <c r="R65" s="226"/>
      <c r="S65" s="267"/>
      <c r="T65" s="96"/>
    </row>
    <row r="66" spans="1:20" s="6" customFormat="1" ht="19.5" customHeight="1">
      <c r="A66" s="544" t="s">
        <v>462</v>
      </c>
      <c r="B66" s="545"/>
      <c r="C66" s="546"/>
      <c r="D66" s="547"/>
      <c r="E66" s="547"/>
      <c r="F66" s="547"/>
      <c r="G66" s="547"/>
      <c r="H66" s="547"/>
      <c r="I66" s="547"/>
      <c r="J66" s="547"/>
      <c r="K66" s="547"/>
      <c r="L66" s="548"/>
      <c r="M66" s="546"/>
      <c r="N66" s="547"/>
      <c r="O66" s="547"/>
      <c r="P66" s="547"/>
      <c r="Q66" s="547"/>
      <c r="R66" s="547"/>
      <c r="S66" s="548"/>
      <c r="T66" s="461"/>
    </row>
    <row r="67" spans="1:20" s="6" customFormat="1" ht="13.5" customHeight="1">
      <c r="A67" s="144"/>
      <c r="B67" s="249" t="s">
        <v>97</v>
      </c>
      <c r="C67" s="27" t="s">
        <v>36</v>
      </c>
      <c r="D67" s="20"/>
      <c r="E67" s="20"/>
      <c r="F67" s="55"/>
      <c r="G67" s="27"/>
      <c r="H67" s="20"/>
      <c r="I67" s="20"/>
      <c r="J67" s="55"/>
      <c r="K67" s="29">
        <v>4</v>
      </c>
      <c r="L67" s="29"/>
      <c r="M67" s="374"/>
      <c r="N67" s="323"/>
      <c r="O67" s="371"/>
      <c r="P67" s="221"/>
      <c r="Q67" s="353"/>
      <c r="R67" s="221"/>
      <c r="S67" s="268"/>
      <c r="T67" s="96"/>
    </row>
    <row r="68" spans="1:20" s="6" customFormat="1" ht="13.5" customHeight="1">
      <c r="A68" s="144"/>
      <c r="B68" s="249" t="s">
        <v>97</v>
      </c>
      <c r="C68" s="27"/>
      <c r="D68" s="20"/>
      <c r="E68" s="20" t="s">
        <v>36</v>
      </c>
      <c r="F68" s="55"/>
      <c r="G68" s="27"/>
      <c r="H68" s="20"/>
      <c r="I68" s="20"/>
      <c r="J68" s="55"/>
      <c r="K68" s="29">
        <v>2</v>
      </c>
      <c r="L68" s="29"/>
      <c r="M68" s="374"/>
      <c r="N68" s="323"/>
      <c r="O68" s="371"/>
      <c r="P68" s="221"/>
      <c r="Q68" s="353"/>
      <c r="R68" s="221"/>
      <c r="S68" s="268"/>
      <c r="T68" s="272"/>
    </row>
    <row r="69" spans="1:20" s="6" customFormat="1" ht="19.5" customHeight="1">
      <c r="A69" s="544" t="s">
        <v>44</v>
      </c>
      <c r="B69" s="545"/>
      <c r="C69" s="39"/>
      <c r="D69" s="40"/>
      <c r="E69" s="40"/>
      <c r="F69" s="40"/>
      <c r="G69" s="39"/>
      <c r="H69" s="40"/>
      <c r="I69" s="40"/>
      <c r="J69" s="40"/>
      <c r="K69" s="40"/>
      <c r="L69" s="41"/>
      <c r="M69" s="370"/>
      <c r="N69" s="217"/>
      <c r="O69" s="369"/>
      <c r="P69" s="217"/>
      <c r="Q69" s="56"/>
      <c r="R69" s="217"/>
      <c r="S69" s="276"/>
      <c r="T69" s="445"/>
    </row>
    <row r="70" spans="1:20" s="6" customFormat="1" ht="13.5" customHeight="1">
      <c r="A70" s="291" t="str">
        <f>mesterszak!A33</f>
        <v>diplm1ub17dm</v>
      </c>
      <c r="B70" s="240" t="str">
        <f>mesterszak!B33</f>
        <v>Diplomamunka I.</v>
      </c>
      <c r="C70" s="197"/>
      <c r="D70" s="198"/>
      <c r="E70" s="198" t="str">
        <f>mesterszak!E33</f>
        <v>x</v>
      </c>
      <c r="F70" s="199"/>
      <c r="G70" s="197"/>
      <c r="H70" s="198">
        <f>mesterszak!H33</f>
        <v>3</v>
      </c>
      <c r="I70" s="198"/>
      <c r="J70" s="199"/>
      <c r="K70" s="105">
        <f>mesterszak!K33</f>
        <v>5</v>
      </c>
      <c r="L70" s="105" t="str">
        <f>mesterszak!L33</f>
        <v>Gyj (5)</v>
      </c>
      <c r="M70" s="374"/>
      <c r="N70" s="323"/>
      <c r="O70" s="371"/>
      <c r="P70" s="221"/>
      <c r="Q70" s="353"/>
      <c r="R70" s="221"/>
      <c r="S70" s="498" t="str">
        <f>mesterszak!S33</f>
        <v>Nyitray László</v>
      </c>
      <c r="T70" s="272" t="str">
        <f>mesterszak!T33</f>
        <v>Thesis Research Work I. PR</v>
      </c>
    </row>
    <row r="71" spans="1:20" s="6" customFormat="1" ht="13.5" customHeight="1" thickBot="1">
      <c r="A71" s="291" t="str">
        <f>mesterszak!A34</f>
        <v>diplm2ub17dm</v>
      </c>
      <c r="B71" s="240" t="str">
        <f>mesterszak!B34</f>
        <v>Diplomamunka II.</v>
      </c>
      <c r="C71" s="197"/>
      <c r="D71" s="198"/>
      <c r="E71" s="198"/>
      <c r="F71" s="199" t="str">
        <f>mesterszak!F34</f>
        <v>x</v>
      </c>
      <c r="G71" s="197"/>
      <c r="H71" s="198">
        <f>mesterszak!H34</f>
        <v>17</v>
      </c>
      <c r="I71" s="198"/>
      <c r="J71" s="199"/>
      <c r="K71" s="105">
        <f>mesterszak!K34</f>
        <v>25</v>
      </c>
      <c r="L71" s="105" t="str">
        <f>mesterszak!L34</f>
        <v>Gyj (5)</v>
      </c>
      <c r="M71" s="390" t="s">
        <v>296</v>
      </c>
      <c r="N71" s="249" t="str">
        <f>mesterszak!N34</f>
        <v>Diplomamunka I.</v>
      </c>
      <c r="O71" s="371"/>
      <c r="P71" s="221"/>
      <c r="Q71" s="353"/>
      <c r="R71" s="221"/>
      <c r="S71" s="498" t="str">
        <f>mesterszak!S34</f>
        <v>Nyitray László</v>
      </c>
      <c r="T71" s="272" t="str">
        <f>mesterszak!T34</f>
        <v>Thesis Research Work II. PR</v>
      </c>
    </row>
    <row r="72" spans="1:20" s="6" customFormat="1" ht="24.75" customHeight="1" thickTop="1">
      <c r="A72" s="626" t="s">
        <v>218</v>
      </c>
      <c r="B72" s="627"/>
      <c r="C72" s="546"/>
      <c r="D72" s="547"/>
      <c r="E72" s="547"/>
      <c r="F72" s="547"/>
      <c r="G72" s="546"/>
      <c r="H72" s="547"/>
      <c r="I72" s="547"/>
      <c r="J72" s="547"/>
      <c r="K72" s="547"/>
      <c r="L72" s="548"/>
      <c r="M72" s="546"/>
      <c r="N72" s="547"/>
      <c r="O72" s="547"/>
      <c r="P72" s="547"/>
      <c r="Q72" s="547"/>
      <c r="R72" s="547"/>
      <c r="S72" s="548"/>
      <c r="T72" s="490"/>
    </row>
    <row r="73" spans="1:20" s="6" customFormat="1" ht="15" customHeight="1">
      <c r="A73" s="549" t="s">
        <v>38</v>
      </c>
      <c r="B73" s="550"/>
      <c r="C73" s="33">
        <f aca="true" t="shared" si="2" ref="C73:F75">SUMIF($A1:$A72,$A73,C1:C72)</f>
        <v>16</v>
      </c>
      <c r="D73" s="34">
        <f t="shared" si="2"/>
        <v>6</v>
      </c>
      <c r="E73" s="34">
        <f t="shared" si="2"/>
        <v>3</v>
      </c>
      <c r="F73" s="34">
        <f t="shared" si="2"/>
        <v>0</v>
      </c>
      <c r="G73" s="541">
        <f aca="true" t="shared" si="3" ref="G73:G79">SUM(C73:F73)</f>
        <v>25</v>
      </c>
      <c r="H73" s="542"/>
      <c r="I73" s="542"/>
      <c r="J73" s="542"/>
      <c r="K73" s="542"/>
      <c r="L73" s="543"/>
      <c r="M73" s="658"/>
      <c r="N73" s="658"/>
      <c r="O73" s="658"/>
      <c r="P73" s="658"/>
      <c r="Q73" s="658"/>
      <c r="R73" s="658"/>
      <c r="S73" s="659"/>
      <c r="T73" s="491"/>
    </row>
    <row r="74" spans="1:20" s="6" customFormat="1" ht="15" customHeight="1">
      <c r="A74" s="551" t="s">
        <v>39</v>
      </c>
      <c r="B74" s="552"/>
      <c r="C74" s="36">
        <f t="shared" si="2"/>
        <v>25</v>
      </c>
      <c r="D74" s="37">
        <f t="shared" si="2"/>
        <v>11</v>
      </c>
      <c r="E74" s="37">
        <f t="shared" si="2"/>
        <v>6</v>
      </c>
      <c r="F74" s="37">
        <f t="shared" si="2"/>
        <v>0</v>
      </c>
      <c r="G74" s="535">
        <f t="shared" si="3"/>
        <v>42</v>
      </c>
      <c r="H74" s="536"/>
      <c r="I74" s="536"/>
      <c r="J74" s="536"/>
      <c r="K74" s="536"/>
      <c r="L74" s="537"/>
      <c r="M74" s="660"/>
      <c r="N74" s="660"/>
      <c r="O74" s="660"/>
      <c r="P74" s="660"/>
      <c r="Q74" s="660"/>
      <c r="R74" s="660"/>
      <c r="S74" s="661"/>
      <c r="T74" s="491"/>
    </row>
    <row r="75" spans="1:20" s="6" customFormat="1" ht="15" customHeight="1" thickBot="1">
      <c r="A75" s="556" t="s">
        <v>40</v>
      </c>
      <c r="B75" s="557"/>
      <c r="C75" s="30">
        <f t="shared" si="2"/>
        <v>2</v>
      </c>
      <c r="D75" s="31">
        <f t="shared" si="2"/>
        <v>0</v>
      </c>
      <c r="E75" s="31">
        <f t="shared" si="2"/>
        <v>1</v>
      </c>
      <c r="F75" s="31">
        <f t="shared" si="2"/>
        <v>0</v>
      </c>
      <c r="G75" s="553">
        <f t="shared" si="3"/>
        <v>3</v>
      </c>
      <c r="H75" s="554"/>
      <c r="I75" s="554"/>
      <c r="J75" s="554"/>
      <c r="K75" s="554"/>
      <c r="L75" s="555"/>
      <c r="M75" s="664"/>
      <c r="N75" s="664"/>
      <c r="O75" s="664"/>
      <c r="P75" s="664"/>
      <c r="Q75" s="664"/>
      <c r="R75" s="664"/>
      <c r="S75" s="665"/>
      <c r="T75" s="491"/>
    </row>
    <row r="76" spans="1:19" s="6" customFormat="1" ht="15" customHeight="1" thickTop="1">
      <c r="A76" s="347"/>
      <c r="B76" s="156" t="s">
        <v>214</v>
      </c>
      <c r="C76" s="525">
        <f>C48+C65</f>
        <v>2</v>
      </c>
      <c r="D76" s="158">
        <f>D48+D65</f>
        <v>18</v>
      </c>
      <c r="E76" s="158">
        <f>E48+E65</f>
        <v>19</v>
      </c>
      <c r="F76" s="528">
        <f>F48+F65</f>
        <v>3</v>
      </c>
      <c r="G76" s="580">
        <f t="shared" si="3"/>
        <v>42</v>
      </c>
      <c r="H76" s="581"/>
      <c r="I76" s="581"/>
      <c r="J76" s="581"/>
      <c r="K76" s="581"/>
      <c r="L76" s="582"/>
      <c r="M76" s="375"/>
      <c r="N76" s="222"/>
      <c r="O76" s="375"/>
      <c r="P76" s="222"/>
      <c r="Q76" s="152"/>
      <c r="R76" s="222"/>
      <c r="S76" s="263"/>
    </row>
    <row r="77" spans="1:19" s="6" customFormat="1" ht="15" customHeight="1">
      <c r="A77" s="348"/>
      <c r="B77" s="154" t="s">
        <v>215</v>
      </c>
      <c r="C77" s="524">
        <f>SUMIF(C67:C68,"=x",$K67:$K68)</f>
        <v>4</v>
      </c>
      <c r="D77" s="102">
        <f>SUMIF(D67:D68,"=x",$K67:$K68)</f>
        <v>0</v>
      </c>
      <c r="E77" s="102">
        <f>SUMIF(E67:E68,"=x",$K67:$K68)</f>
        <v>2</v>
      </c>
      <c r="F77" s="529">
        <f>SUMIF(F67:F68,"=x",$K67:$K68)</f>
        <v>0</v>
      </c>
      <c r="G77" s="593">
        <f t="shared" si="3"/>
        <v>6</v>
      </c>
      <c r="H77" s="594"/>
      <c r="I77" s="594"/>
      <c r="J77" s="594"/>
      <c r="K77" s="594"/>
      <c r="L77" s="595"/>
      <c r="M77" s="376"/>
      <c r="N77" s="223"/>
      <c r="O77" s="376"/>
      <c r="P77" s="223"/>
      <c r="Q77" s="151"/>
      <c r="R77" s="223"/>
      <c r="S77" s="264"/>
    </row>
    <row r="78" spans="1:19" s="6" customFormat="1" ht="15" customHeight="1" thickBot="1">
      <c r="A78" s="349"/>
      <c r="B78" s="161" t="s">
        <v>216</v>
      </c>
      <c r="C78" s="162">
        <f>SUMIF(C70:C71,"=x",$K70:$K71)</f>
        <v>0</v>
      </c>
      <c r="D78" s="163">
        <f>SUMIF(D70:D71,"=x",$K70:$K71)</f>
        <v>0</v>
      </c>
      <c r="E78" s="163">
        <f>SUMIF(E70:E71,"=x",$K70:$K71)</f>
        <v>5</v>
      </c>
      <c r="F78" s="164">
        <f>SUMIF(F70:F71,"=x",$K70:$K71)</f>
        <v>25</v>
      </c>
      <c r="G78" s="574">
        <f t="shared" si="3"/>
        <v>30</v>
      </c>
      <c r="H78" s="575"/>
      <c r="I78" s="575"/>
      <c r="J78" s="575"/>
      <c r="K78" s="575"/>
      <c r="L78" s="576"/>
      <c r="M78" s="376"/>
      <c r="N78" s="223"/>
      <c r="O78" s="376"/>
      <c r="P78" s="223"/>
      <c r="Q78" s="151"/>
      <c r="R78" s="223"/>
      <c r="S78" s="264"/>
    </row>
    <row r="79" spans="1:19" s="6" customFormat="1" ht="24.75" customHeight="1" thickBot="1" thickTop="1">
      <c r="A79" s="350"/>
      <c r="B79" s="185" t="s">
        <v>217</v>
      </c>
      <c r="C79" s="186">
        <f>SUM(C76:C78,C74)</f>
        <v>31</v>
      </c>
      <c r="D79" s="187">
        <f>SUM(D76:D78,D74)</f>
        <v>29</v>
      </c>
      <c r="E79" s="187">
        <f>SUM(E76:E78,E74)</f>
        <v>32</v>
      </c>
      <c r="F79" s="188">
        <f>SUM(F76:F78,F74)</f>
        <v>28</v>
      </c>
      <c r="G79" s="577">
        <f t="shared" si="3"/>
        <v>120</v>
      </c>
      <c r="H79" s="578"/>
      <c r="I79" s="578"/>
      <c r="J79" s="578"/>
      <c r="K79" s="578"/>
      <c r="L79" s="579"/>
      <c r="M79" s="376"/>
      <c r="N79" s="223"/>
      <c r="O79" s="376"/>
      <c r="P79" s="223"/>
      <c r="Q79" s="151"/>
      <c r="R79" s="223"/>
      <c r="S79" s="264"/>
    </row>
    <row r="80" spans="1:19" s="6" customFormat="1" ht="15" customHeight="1" thickTop="1">
      <c r="A80" s="306"/>
      <c r="B80" s="62"/>
      <c r="C80" s="63"/>
      <c r="D80" s="63"/>
      <c r="E80" s="63"/>
      <c r="F80" s="63"/>
      <c r="G80" s="63"/>
      <c r="H80" s="64"/>
      <c r="I80" s="64"/>
      <c r="J80" s="64"/>
      <c r="K80" s="64"/>
      <c r="L80" s="64"/>
      <c r="M80" s="379"/>
      <c r="N80" s="324"/>
      <c r="O80" s="379"/>
      <c r="P80" s="227"/>
      <c r="Q80" s="338"/>
      <c r="R80" s="227"/>
      <c r="S80" s="269"/>
    </row>
    <row r="81" spans="1:19" ht="15" customHeight="1">
      <c r="A81" s="224" t="str">
        <f>mesterszak!A41</f>
        <v>összes kollokvium</v>
      </c>
      <c r="J81" s="203"/>
      <c r="K81" s="64"/>
      <c r="L81" s="91"/>
      <c r="S81" s="270"/>
    </row>
    <row r="82" spans="1:19" s="6" customFormat="1" ht="15" customHeight="1">
      <c r="A82" s="411" t="str">
        <f>mesterszak!A44</f>
        <v>AK = "A" típusú kollokvium</v>
      </c>
      <c r="B82" s="1"/>
      <c r="C82" s="4"/>
      <c r="D82" s="4"/>
      <c r="E82" s="4"/>
      <c r="F82" s="4"/>
      <c r="G82" s="4"/>
      <c r="H82" s="4"/>
      <c r="I82" s="142"/>
      <c r="J82" s="402"/>
      <c r="K82" s="367"/>
      <c r="L82" s="434"/>
      <c r="M82" s="306"/>
      <c r="N82" s="325"/>
      <c r="O82" s="306"/>
      <c r="P82" s="21"/>
      <c r="Q82" s="306"/>
      <c r="R82" s="21"/>
      <c r="S82" s="270"/>
    </row>
    <row r="83" spans="1:19" s="6" customFormat="1" ht="15" customHeight="1">
      <c r="A83" s="411" t="str">
        <f>mesterszak!A45</f>
        <v>BK = "B" típusú kollokvium</v>
      </c>
      <c r="B83" s="1"/>
      <c r="C83" s="4"/>
      <c r="D83" s="4"/>
      <c r="E83" s="4"/>
      <c r="F83" s="4"/>
      <c r="G83" s="4"/>
      <c r="H83" s="4"/>
      <c r="I83" s="113"/>
      <c r="J83" s="402"/>
      <c r="K83" s="367"/>
      <c r="L83" s="434"/>
      <c r="M83" s="306"/>
      <c r="N83" s="325"/>
      <c r="O83" s="306"/>
      <c r="P83" s="21"/>
      <c r="Q83" s="306"/>
      <c r="R83" s="21"/>
      <c r="S83" s="270"/>
    </row>
    <row r="84" spans="1:19" s="6" customFormat="1" ht="15" customHeight="1">
      <c r="A84" s="411" t="str">
        <f>mesterszak!A46</f>
        <v>CK = "C" típusú kollokvium</v>
      </c>
      <c r="B84" s="1"/>
      <c r="C84" s="4"/>
      <c r="D84" s="4"/>
      <c r="E84" s="4"/>
      <c r="F84" s="4"/>
      <c r="G84" s="4"/>
      <c r="H84" s="4"/>
      <c r="I84" s="113"/>
      <c r="J84" s="402"/>
      <c r="K84" s="367"/>
      <c r="L84" s="434"/>
      <c r="M84" s="306"/>
      <c r="N84" s="325"/>
      <c r="O84" s="306"/>
      <c r="P84" s="21"/>
      <c r="Q84" s="306"/>
      <c r="R84" s="21"/>
      <c r="S84" s="270"/>
    </row>
    <row r="85" spans="1:19" s="6" customFormat="1" ht="15" customHeight="1">
      <c r="A85" s="411" t="str">
        <f>mesterszak!A47</f>
        <v>DK = "D" típusú kollokvium</v>
      </c>
      <c r="B85" s="1"/>
      <c r="C85" s="4"/>
      <c r="D85" s="4"/>
      <c r="E85" s="4"/>
      <c r="F85" s="4"/>
      <c r="G85" s="4"/>
      <c r="H85" s="4"/>
      <c r="I85" s="113"/>
      <c r="J85" s="402"/>
      <c r="K85" s="367"/>
      <c r="L85" s="434"/>
      <c r="M85" s="306"/>
      <c r="N85" s="325"/>
      <c r="O85" s="306"/>
      <c r="P85" s="21"/>
      <c r="Q85" s="306"/>
      <c r="R85" s="21"/>
      <c r="S85" s="270"/>
    </row>
    <row r="86" spans="1:19" s="6" customFormat="1" ht="15" customHeight="1">
      <c r="A86" s="411" t="str">
        <f>mesterszak!A48</f>
        <v>Gyj = gyakorlati jegy (5 fokozatú)</v>
      </c>
      <c r="B86" s="1"/>
      <c r="C86" s="4"/>
      <c r="D86" s="4"/>
      <c r="E86" s="4"/>
      <c r="F86" s="4"/>
      <c r="G86" s="4"/>
      <c r="H86" s="4"/>
      <c r="I86" s="403"/>
      <c r="J86" s="100"/>
      <c r="K86" s="100"/>
      <c r="L86" s="100"/>
      <c r="M86" s="306"/>
      <c r="N86" s="325"/>
      <c r="O86" s="306"/>
      <c r="P86" s="21"/>
      <c r="Q86" s="306"/>
      <c r="R86" s="21"/>
      <c r="S86" s="270"/>
    </row>
    <row r="87" spans="1:19" s="6" customFormat="1" ht="15" customHeight="1">
      <c r="A87" s="411" t="str">
        <f>mesterszak!A49</f>
        <v>Hf = háromfokozatú értékelés</v>
      </c>
      <c r="B87" s="1"/>
      <c r="C87" s="4"/>
      <c r="D87" s="4"/>
      <c r="E87" s="4"/>
      <c r="F87" s="4"/>
      <c r="G87" s="4"/>
      <c r="H87" s="4"/>
      <c r="I87" s="403"/>
      <c r="J87" s="402"/>
      <c r="K87" s="367"/>
      <c r="L87" s="113"/>
      <c r="M87" s="306"/>
      <c r="N87" s="325"/>
      <c r="O87" s="306"/>
      <c r="P87" s="21"/>
      <c r="Q87" s="306"/>
      <c r="R87" s="21"/>
      <c r="S87" s="270"/>
    </row>
    <row r="88" spans="1:19" s="6" customFormat="1" ht="15" customHeight="1">
      <c r="A88" s="411" t="str">
        <f>mesterszak!A50</f>
        <v>Kf = kétfokozatú értékelés</v>
      </c>
      <c r="B88" s="1"/>
      <c r="C88" s="4"/>
      <c r="D88" s="4"/>
      <c r="E88" s="4"/>
      <c r="F88" s="4"/>
      <c r="G88" s="4"/>
      <c r="H88" s="4"/>
      <c r="I88" s="4"/>
      <c r="M88" s="306"/>
      <c r="N88" s="325"/>
      <c r="O88" s="306"/>
      <c r="P88" s="21"/>
      <c r="Q88" s="306"/>
      <c r="R88" s="21"/>
      <c r="S88" s="270"/>
    </row>
    <row r="89" spans="1:19" s="6" customFormat="1" ht="15" customHeight="1">
      <c r="A89" s="411"/>
      <c r="B89" s="1"/>
      <c r="C89" s="4"/>
      <c r="D89" s="4"/>
      <c r="E89" s="4"/>
      <c r="F89" s="4"/>
      <c r="G89" s="4"/>
      <c r="H89" s="4"/>
      <c r="I89" s="4"/>
      <c r="J89" s="4"/>
      <c r="K89" s="4"/>
      <c r="L89" s="2"/>
      <c r="M89" s="306"/>
      <c r="N89" s="325"/>
      <c r="O89" s="306"/>
      <c r="P89" s="21"/>
      <c r="Q89" s="306"/>
      <c r="R89" s="21"/>
      <c r="S89" s="270"/>
    </row>
    <row r="90" spans="1:19" s="6" customFormat="1" ht="15">
      <c r="A90" s="409" t="str">
        <f>mesterszak!A52</f>
        <v>Előfeltételek</v>
      </c>
      <c r="B90" s="1"/>
      <c r="C90" s="4"/>
      <c r="D90" s="4"/>
      <c r="E90" s="4"/>
      <c r="F90" s="4"/>
      <c r="G90" s="4"/>
      <c r="H90" s="4"/>
      <c r="I90" s="4"/>
      <c r="K90" s="4"/>
      <c r="M90" s="306"/>
      <c r="N90" s="21"/>
      <c r="O90" s="306"/>
      <c r="P90" s="21"/>
      <c r="Q90" s="306"/>
      <c r="R90" s="21"/>
      <c r="S90" s="277"/>
    </row>
    <row r="91" spans="1:19" s="6" customFormat="1" ht="15">
      <c r="A91" s="412" t="str">
        <f>mesterszak!A53</f>
        <v>erős</v>
      </c>
      <c r="B91" s="1"/>
      <c r="C91" s="4"/>
      <c r="D91" s="4"/>
      <c r="E91" s="4"/>
      <c r="F91" s="4"/>
      <c r="G91" s="4"/>
      <c r="H91" s="4"/>
      <c r="I91" s="4"/>
      <c r="J91" s="4"/>
      <c r="K91" s="4"/>
      <c r="L91" s="2"/>
      <c r="M91" s="306"/>
      <c r="N91" s="21"/>
      <c r="O91" s="306"/>
      <c r="P91" s="21"/>
      <c r="Q91" s="306"/>
      <c r="R91" s="21"/>
      <c r="S91" s="277"/>
    </row>
    <row r="92" spans="1:19" s="6" customFormat="1" ht="15">
      <c r="A92" s="413" t="str">
        <f>mesterszak!A54</f>
        <v>gyenge</v>
      </c>
      <c r="B92" s="1"/>
      <c r="C92" s="4"/>
      <c r="D92" s="4"/>
      <c r="E92" s="4"/>
      <c r="F92" s="4"/>
      <c r="G92" s="4"/>
      <c r="H92" s="4"/>
      <c r="I92" s="4"/>
      <c r="J92" s="4"/>
      <c r="K92" s="4"/>
      <c r="L92" s="2"/>
      <c r="M92" s="306"/>
      <c r="N92" s="21"/>
      <c r="O92" s="306"/>
      <c r="P92" s="21"/>
      <c r="Q92" s="306"/>
      <c r="R92" s="21"/>
      <c r="S92" s="277"/>
    </row>
    <row r="93" spans="1:19" s="6" customFormat="1" ht="15">
      <c r="A93" s="411" t="str">
        <f>mesterszak!A55</f>
        <v>(t) = társfelvétel</v>
      </c>
      <c r="B93" s="1"/>
      <c r="C93" s="4"/>
      <c r="D93" s="4"/>
      <c r="E93" s="4"/>
      <c r="F93" s="4"/>
      <c r="G93" s="4"/>
      <c r="H93" s="4"/>
      <c r="I93" s="4"/>
      <c r="J93" s="4"/>
      <c r="K93" s="4"/>
      <c r="L93" s="2"/>
      <c r="M93" s="306"/>
      <c r="N93" s="21"/>
      <c r="O93" s="306"/>
      <c r="P93" s="21"/>
      <c r="Q93" s="306"/>
      <c r="R93" s="21"/>
      <c r="S93" s="277"/>
    </row>
    <row r="94" spans="1:19" s="6" customFormat="1" ht="15">
      <c r="A94" s="306"/>
      <c r="B94" s="1"/>
      <c r="C94" s="4"/>
      <c r="D94" s="4"/>
      <c r="E94" s="4"/>
      <c r="F94" s="4"/>
      <c r="G94" s="4"/>
      <c r="H94" s="4"/>
      <c r="I94" s="4"/>
      <c r="J94" s="4"/>
      <c r="K94" s="4"/>
      <c r="L94" s="2"/>
      <c r="M94" s="306"/>
      <c r="N94" s="21"/>
      <c r="O94" s="306"/>
      <c r="P94" s="21"/>
      <c r="Q94" s="306"/>
      <c r="R94" s="21"/>
      <c r="S94" s="277"/>
    </row>
    <row r="95" spans="1:19" s="6" customFormat="1" ht="15">
      <c r="A95" s="306"/>
      <c r="B95" s="1"/>
      <c r="C95" s="4"/>
      <c r="D95" s="4"/>
      <c r="E95" s="4"/>
      <c r="F95" s="4"/>
      <c r="G95" s="4"/>
      <c r="H95" s="4"/>
      <c r="I95" s="4"/>
      <c r="J95" s="4"/>
      <c r="K95" s="4"/>
      <c r="L95" s="2"/>
      <c r="M95" s="306"/>
      <c r="N95" s="21"/>
      <c r="O95" s="306"/>
      <c r="P95" s="21"/>
      <c r="Q95" s="306"/>
      <c r="R95" s="21"/>
      <c r="S95" s="277"/>
    </row>
    <row r="96" spans="1:19" s="6" customFormat="1" ht="15">
      <c r="A96" s="306"/>
      <c r="B96" s="1"/>
      <c r="C96" s="4"/>
      <c r="D96" s="4"/>
      <c r="E96" s="4"/>
      <c r="F96" s="4"/>
      <c r="G96" s="4"/>
      <c r="H96" s="4"/>
      <c r="I96" s="4"/>
      <c r="J96" s="4"/>
      <c r="K96" s="4"/>
      <c r="L96" s="2"/>
      <c r="M96" s="306"/>
      <c r="N96" s="21"/>
      <c r="O96" s="306"/>
      <c r="P96" s="21"/>
      <c r="Q96" s="306"/>
      <c r="R96" s="21"/>
      <c r="S96" s="277"/>
    </row>
    <row r="97" spans="1:19" s="6" customFormat="1" ht="15">
      <c r="A97" s="306"/>
      <c r="B97" s="1"/>
      <c r="C97" s="4"/>
      <c r="D97" s="4"/>
      <c r="E97" s="4"/>
      <c r="F97" s="4"/>
      <c r="G97" s="4"/>
      <c r="H97" s="4"/>
      <c r="I97" s="4"/>
      <c r="J97" s="4"/>
      <c r="K97" s="4"/>
      <c r="L97" s="2"/>
      <c r="M97" s="306"/>
      <c r="N97" s="21"/>
      <c r="O97" s="306"/>
      <c r="P97" s="21"/>
      <c r="Q97" s="306"/>
      <c r="R97" s="21"/>
      <c r="S97" s="277"/>
    </row>
    <row r="98" spans="1:19" s="6" customFormat="1" ht="15">
      <c r="A98" s="306"/>
      <c r="B98" s="1"/>
      <c r="C98" s="4"/>
      <c r="D98" s="4"/>
      <c r="E98" s="4"/>
      <c r="F98" s="4"/>
      <c r="G98" s="4"/>
      <c r="H98" s="4"/>
      <c r="I98" s="4"/>
      <c r="J98" s="4"/>
      <c r="K98" s="4"/>
      <c r="L98" s="2"/>
      <c r="M98" s="306"/>
      <c r="N98" s="21"/>
      <c r="O98" s="306"/>
      <c r="P98" s="21"/>
      <c r="Q98" s="306"/>
      <c r="R98" s="21"/>
      <c r="S98" s="277"/>
    </row>
    <row r="99" spans="1:19" s="6" customFormat="1" ht="15">
      <c r="A99" s="306"/>
      <c r="B99" s="1"/>
      <c r="C99" s="4"/>
      <c r="D99" s="4"/>
      <c r="E99" s="4"/>
      <c r="F99" s="4"/>
      <c r="G99" s="4"/>
      <c r="H99" s="4"/>
      <c r="I99" s="4"/>
      <c r="J99" s="4"/>
      <c r="K99" s="4"/>
      <c r="L99" s="2"/>
      <c r="M99" s="306"/>
      <c r="N99" s="21"/>
      <c r="O99" s="306"/>
      <c r="P99" s="21"/>
      <c r="Q99" s="306"/>
      <c r="R99" s="21"/>
      <c r="S99" s="277"/>
    </row>
    <row r="100" spans="1:19" s="6" customFormat="1" ht="15">
      <c r="A100" s="306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2"/>
      <c r="M100" s="306"/>
      <c r="N100" s="21"/>
      <c r="O100" s="306"/>
      <c r="P100" s="21"/>
      <c r="Q100" s="306"/>
      <c r="R100" s="21"/>
      <c r="S100" s="277"/>
    </row>
    <row r="101" spans="1:19" s="6" customFormat="1" ht="15">
      <c r="A101" s="306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2"/>
      <c r="M101" s="306"/>
      <c r="N101" s="21"/>
      <c r="O101" s="306"/>
      <c r="P101" s="21"/>
      <c r="Q101" s="306"/>
      <c r="R101" s="21"/>
      <c r="S101" s="277"/>
    </row>
    <row r="102" spans="1:19" s="6" customFormat="1" ht="15">
      <c r="A102" s="306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2"/>
      <c r="M102" s="306"/>
      <c r="N102" s="21"/>
      <c r="O102" s="306"/>
      <c r="P102" s="21"/>
      <c r="Q102" s="306"/>
      <c r="R102" s="21"/>
      <c r="S102" s="277"/>
    </row>
    <row r="103" spans="1:19" s="6" customFormat="1" ht="15">
      <c r="A103" s="306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2"/>
      <c r="M103" s="306"/>
      <c r="N103" s="21"/>
      <c r="O103" s="306"/>
      <c r="P103" s="21"/>
      <c r="Q103" s="306"/>
      <c r="R103" s="21"/>
      <c r="S103" s="277"/>
    </row>
    <row r="104" spans="1:19" s="6" customFormat="1" ht="15">
      <c r="A104" s="306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2"/>
      <c r="M104" s="306"/>
      <c r="N104" s="21"/>
      <c r="O104" s="306"/>
      <c r="P104" s="21"/>
      <c r="Q104" s="306"/>
      <c r="R104" s="21"/>
      <c r="S104" s="277"/>
    </row>
    <row r="105" spans="1:19" s="6" customFormat="1" ht="15">
      <c r="A105" s="306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2"/>
      <c r="M105" s="306"/>
      <c r="N105" s="21"/>
      <c r="O105" s="306"/>
      <c r="P105" s="21"/>
      <c r="Q105" s="306"/>
      <c r="R105" s="21"/>
      <c r="S105" s="277"/>
    </row>
    <row r="106" spans="1:19" s="6" customFormat="1" ht="15">
      <c r="A106" s="306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2"/>
      <c r="M106" s="306"/>
      <c r="N106" s="21"/>
      <c r="O106" s="306"/>
      <c r="P106" s="21"/>
      <c r="Q106" s="306"/>
      <c r="R106" s="21"/>
      <c r="S106" s="277"/>
    </row>
    <row r="107" spans="1:19" s="6" customFormat="1" ht="15">
      <c r="A107" s="306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2"/>
      <c r="M107" s="306"/>
      <c r="N107" s="21"/>
      <c r="O107" s="306"/>
      <c r="P107" s="21"/>
      <c r="Q107" s="306"/>
      <c r="R107" s="21"/>
      <c r="S107" s="277"/>
    </row>
    <row r="108" spans="1:19" s="6" customFormat="1" ht="15">
      <c r="A108" s="306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2"/>
      <c r="M108" s="306"/>
      <c r="N108" s="21"/>
      <c r="O108" s="306"/>
      <c r="P108" s="21"/>
      <c r="Q108" s="306"/>
      <c r="R108" s="21"/>
      <c r="S108" s="277"/>
    </row>
    <row r="109" spans="1:19" s="6" customFormat="1" ht="15">
      <c r="A109" s="306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2"/>
      <c r="M109" s="306"/>
      <c r="N109" s="21"/>
      <c r="O109" s="306"/>
      <c r="P109" s="21"/>
      <c r="Q109" s="306"/>
      <c r="R109" s="21"/>
      <c r="S109" s="277"/>
    </row>
    <row r="110" spans="1:19" s="6" customFormat="1" ht="15">
      <c r="A110" s="306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2"/>
      <c r="M110" s="306"/>
      <c r="N110" s="21"/>
      <c r="O110" s="306"/>
      <c r="P110" s="21"/>
      <c r="Q110" s="306"/>
      <c r="R110" s="21"/>
      <c r="S110" s="277"/>
    </row>
    <row r="111" spans="1:19" s="6" customFormat="1" ht="15">
      <c r="A111" s="306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2"/>
      <c r="M111" s="306"/>
      <c r="N111" s="21"/>
      <c r="O111" s="306"/>
      <c r="P111" s="21"/>
      <c r="Q111" s="306"/>
      <c r="R111" s="21"/>
      <c r="S111" s="277"/>
    </row>
    <row r="112" spans="1:19" s="6" customFormat="1" ht="15">
      <c r="A112" s="306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2"/>
      <c r="M112" s="306"/>
      <c r="N112" s="21"/>
      <c r="O112" s="306"/>
      <c r="P112" s="21"/>
      <c r="Q112" s="306"/>
      <c r="R112" s="21"/>
      <c r="S112" s="277"/>
    </row>
    <row r="113" spans="1:19" s="6" customFormat="1" ht="15">
      <c r="A113" s="306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2"/>
      <c r="M113" s="306"/>
      <c r="N113" s="21"/>
      <c r="O113" s="306"/>
      <c r="P113" s="21"/>
      <c r="Q113" s="306"/>
      <c r="R113" s="21"/>
      <c r="S113" s="277"/>
    </row>
    <row r="114" spans="1:19" s="6" customFormat="1" ht="15">
      <c r="A114" s="306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2"/>
      <c r="M114" s="306"/>
      <c r="N114" s="21"/>
      <c r="O114" s="306"/>
      <c r="P114" s="21"/>
      <c r="Q114" s="306"/>
      <c r="R114" s="21"/>
      <c r="S114" s="277"/>
    </row>
    <row r="115" spans="1:19" s="6" customFormat="1" ht="15">
      <c r="A115" s="306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2"/>
      <c r="M115" s="306"/>
      <c r="N115" s="21"/>
      <c r="O115" s="306"/>
      <c r="P115" s="21"/>
      <c r="Q115" s="306"/>
      <c r="R115" s="21"/>
      <c r="S115" s="277"/>
    </row>
    <row r="116" spans="1:19" s="6" customFormat="1" ht="15">
      <c r="A116" s="306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2"/>
      <c r="M116" s="306"/>
      <c r="N116" s="21"/>
      <c r="O116" s="306"/>
      <c r="P116" s="21"/>
      <c r="Q116" s="306"/>
      <c r="R116" s="21"/>
      <c r="S116" s="277"/>
    </row>
    <row r="117" spans="1:19" s="6" customFormat="1" ht="15">
      <c r="A117" s="306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2"/>
      <c r="M117" s="306"/>
      <c r="N117" s="21"/>
      <c r="O117" s="306"/>
      <c r="P117" s="21"/>
      <c r="Q117" s="306"/>
      <c r="R117" s="21"/>
      <c r="S117" s="277"/>
    </row>
    <row r="118" spans="1:19" s="6" customFormat="1" ht="15">
      <c r="A118" s="306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2"/>
      <c r="M118" s="306"/>
      <c r="N118" s="21"/>
      <c r="O118" s="306"/>
      <c r="P118" s="21"/>
      <c r="Q118" s="306"/>
      <c r="R118" s="21"/>
      <c r="S118" s="277"/>
    </row>
    <row r="119" spans="1:19" s="6" customFormat="1" ht="15">
      <c r="A119" s="306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2"/>
      <c r="M119" s="306"/>
      <c r="N119" s="21"/>
      <c r="O119" s="306"/>
      <c r="P119" s="21"/>
      <c r="Q119" s="306"/>
      <c r="R119" s="21"/>
      <c r="S119" s="277"/>
    </row>
    <row r="120" spans="1:19" s="6" customFormat="1" ht="15">
      <c r="A120" s="306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2"/>
      <c r="M120" s="306"/>
      <c r="N120" s="21"/>
      <c r="O120" s="306"/>
      <c r="P120" s="21"/>
      <c r="Q120" s="306"/>
      <c r="R120" s="21"/>
      <c r="S120" s="277"/>
    </row>
    <row r="121" spans="1:19" s="6" customFormat="1" ht="15">
      <c r="A121" s="306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2"/>
      <c r="M121" s="306"/>
      <c r="N121" s="21"/>
      <c r="O121" s="306"/>
      <c r="P121" s="21"/>
      <c r="Q121" s="306"/>
      <c r="R121" s="21"/>
      <c r="S121" s="277"/>
    </row>
    <row r="122" spans="1:19" s="6" customFormat="1" ht="15">
      <c r="A122" s="306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2"/>
      <c r="M122" s="306"/>
      <c r="N122" s="21"/>
      <c r="O122" s="306"/>
      <c r="P122" s="21"/>
      <c r="Q122" s="306"/>
      <c r="R122" s="21"/>
      <c r="S122" s="277"/>
    </row>
    <row r="123" spans="1:19" s="6" customFormat="1" ht="15">
      <c r="A123" s="306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2"/>
      <c r="M123" s="306"/>
      <c r="N123" s="21"/>
      <c r="O123" s="306"/>
      <c r="P123" s="21"/>
      <c r="Q123" s="306"/>
      <c r="R123" s="21"/>
      <c r="S123" s="277"/>
    </row>
    <row r="124" spans="1:19" s="6" customFormat="1" ht="15">
      <c r="A124" s="306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2"/>
      <c r="M124" s="306"/>
      <c r="N124" s="21"/>
      <c r="O124" s="306"/>
      <c r="P124" s="21"/>
      <c r="Q124" s="306"/>
      <c r="R124" s="21"/>
      <c r="S124" s="277"/>
    </row>
    <row r="125" spans="1:19" s="6" customFormat="1" ht="15">
      <c r="A125" s="306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2"/>
      <c r="M125" s="306"/>
      <c r="N125" s="21"/>
      <c r="O125" s="306"/>
      <c r="P125" s="21"/>
      <c r="Q125" s="306"/>
      <c r="R125" s="21"/>
      <c r="S125" s="277"/>
    </row>
    <row r="126" spans="1:19" s="6" customFormat="1" ht="15">
      <c r="A126" s="306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2"/>
      <c r="M126" s="306"/>
      <c r="N126" s="21"/>
      <c r="O126" s="306"/>
      <c r="P126" s="21"/>
      <c r="Q126" s="306"/>
      <c r="R126" s="21"/>
      <c r="S126" s="277"/>
    </row>
    <row r="127" spans="1:19" s="6" customFormat="1" ht="15">
      <c r="A127" s="306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2"/>
      <c r="M127" s="306"/>
      <c r="N127" s="21"/>
      <c r="O127" s="306"/>
      <c r="P127" s="21"/>
      <c r="Q127" s="306"/>
      <c r="R127" s="21"/>
      <c r="S127" s="277"/>
    </row>
    <row r="128" spans="1:19" s="6" customFormat="1" ht="15">
      <c r="A128" s="306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2"/>
      <c r="M128" s="306"/>
      <c r="N128" s="21"/>
      <c r="O128" s="306"/>
      <c r="P128" s="21"/>
      <c r="Q128" s="306"/>
      <c r="R128" s="21"/>
      <c r="S128" s="277"/>
    </row>
    <row r="129" spans="1:19" s="6" customFormat="1" ht="15">
      <c r="A129" s="306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2"/>
      <c r="M129" s="306"/>
      <c r="N129" s="21"/>
      <c r="O129" s="306"/>
      <c r="P129" s="21"/>
      <c r="Q129" s="306"/>
      <c r="R129" s="21"/>
      <c r="S129" s="277"/>
    </row>
    <row r="130" spans="1:19" s="6" customFormat="1" ht="15">
      <c r="A130" s="306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2"/>
      <c r="M130" s="306"/>
      <c r="N130" s="21"/>
      <c r="O130" s="306"/>
      <c r="P130" s="21"/>
      <c r="Q130" s="306"/>
      <c r="R130" s="21"/>
      <c r="S130" s="277"/>
    </row>
    <row r="131" spans="1:19" s="6" customFormat="1" ht="15">
      <c r="A131" s="306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2"/>
      <c r="M131" s="306"/>
      <c r="N131" s="21"/>
      <c r="O131" s="306"/>
      <c r="P131" s="21"/>
      <c r="Q131" s="306"/>
      <c r="R131" s="21"/>
      <c r="S131" s="277"/>
    </row>
    <row r="132" spans="1:19" s="6" customFormat="1" ht="15">
      <c r="A132" s="306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2"/>
      <c r="M132" s="306"/>
      <c r="N132" s="21"/>
      <c r="O132" s="306"/>
      <c r="P132" s="21"/>
      <c r="Q132" s="306"/>
      <c r="R132" s="21"/>
      <c r="S132" s="277"/>
    </row>
    <row r="133" spans="1:19" s="6" customFormat="1" ht="15">
      <c r="A133" s="306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2"/>
      <c r="M133" s="306"/>
      <c r="N133" s="21"/>
      <c r="O133" s="306"/>
      <c r="P133" s="21"/>
      <c r="Q133" s="306"/>
      <c r="R133" s="21"/>
      <c r="S133" s="277"/>
    </row>
    <row r="134" spans="1:19" s="7" customFormat="1" ht="15">
      <c r="A134" s="306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2"/>
      <c r="M134" s="306"/>
      <c r="N134" s="21"/>
      <c r="O134" s="306"/>
      <c r="P134" s="21"/>
      <c r="Q134" s="306"/>
      <c r="R134" s="21"/>
      <c r="S134" s="277"/>
    </row>
    <row r="135" spans="1:19" s="7" customFormat="1" ht="15">
      <c r="A135" s="306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2"/>
      <c r="M135" s="306"/>
      <c r="N135" s="21"/>
      <c r="O135" s="306"/>
      <c r="P135" s="21"/>
      <c r="Q135" s="306"/>
      <c r="R135" s="21"/>
      <c r="S135" s="277"/>
    </row>
    <row r="136" spans="1:19" s="7" customFormat="1" ht="15">
      <c r="A136" s="306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2"/>
      <c r="M136" s="306"/>
      <c r="N136" s="21"/>
      <c r="O136" s="306"/>
      <c r="P136" s="21"/>
      <c r="Q136" s="306"/>
      <c r="R136" s="21"/>
      <c r="S136" s="277"/>
    </row>
    <row r="137" spans="1:19" s="7" customFormat="1" ht="15">
      <c r="A137" s="306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2"/>
      <c r="M137" s="306"/>
      <c r="N137" s="21"/>
      <c r="O137" s="306"/>
      <c r="P137" s="21"/>
      <c r="Q137" s="306"/>
      <c r="R137" s="21"/>
      <c r="S137" s="277"/>
    </row>
    <row r="138" spans="1:19" s="6" customFormat="1" ht="15">
      <c r="A138" s="306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2"/>
      <c r="M138" s="306"/>
      <c r="N138" s="21"/>
      <c r="O138" s="306"/>
      <c r="P138" s="21"/>
      <c r="Q138" s="306"/>
      <c r="R138" s="21"/>
      <c r="S138" s="277"/>
    </row>
    <row r="139" spans="1:19" s="6" customFormat="1" ht="15">
      <c r="A139" s="306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2"/>
      <c r="M139" s="306"/>
      <c r="N139" s="21"/>
      <c r="O139" s="306"/>
      <c r="P139" s="21"/>
      <c r="Q139" s="306"/>
      <c r="R139" s="21"/>
      <c r="S139" s="277"/>
    </row>
    <row r="140" spans="1:19" s="6" customFormat="1" ht="15">
      <c r="A140" s="306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2"/>
      <c r="M140" s="306"/>
      <c r="N140" s="21"/>
      <c r="O140" s="306"/>
      <c r="P140" s="21"/>
      <c r="Q140" s="306"/>
      <c r="R140" s="21"/>
      <c r="S140" s="277"/>
    </row>
    <row r="141" spans="1:19" s="6" customFormat="1" ht="15">
      <c r="A141" s="306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2"/>
      <c r="M141" s="306"/>
      <c r="N141" s="21"/>
      <c r="O141" s="306"/>
      <c r="P141" s="21"/>
      <c r="Q141" s="306"/>
      <c r="R141" s="21"/>
      <c r="S141" s="277"/>
    </row>
    <row r="142" spans="1:19" s="6" customFormat="1" ht="15">
      <c r="A142" s="306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2"/>
      <c r="M142" s="306"/>
      <c r="N142" s="21"/>
      <c r="O142" s="306"/>
      <c r="P142" s="21"/>
      <c r="Q142" s="306"/>
      <c r="R142" s="21"/>
      <c r="S142" s="277"/>
    </row>
    <row r="143" spans="1:19" s="6" customFormat="1" ht="15">
      <c r="A143" s="306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2"/>
      <c r="M143" s="306"/>
      <c r="N143" s="21"/>
      <c r="O143" s="306"/>
      <c r="P143" s="21"/>
      <c r="Q143" s="306"/>
      <c r="R143" s="21"/>
      <c r="S143" s="277"/>
    </row>
    <row r="144" spans="1:19" s="7" customFormat="1" ht="15">
      <c r="A144" s="306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2"/>
      <c r="M144" s="306"/>
      <c r="N144" s="21"/>
      <c r="O144" s="306"/>
      <c r="P144" s="21"/>
      <c r="Q144" s="306"/>
      <c r="R144" s="21"/>
      <c r="S144" s="277"/>
    </row>
    <row r="145" spans="1:19" s="7" customFormat="1" ht="15">
      <c r="A145" s="306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2"/>
      <c r="M145" s="306"/>
      <c r="N145" s="21"/>
      <c r="O145" s="306"/>
      <c r="P145" s="21"/>
      <c r="Q145" s="306"/>
      <c r="R145" s="21"/>
      <c r="S145" s="277"/>
    </row>
    <row r="146" spans="1:19" s="7" customFormat="1" ht="15">
      <c r="A146" s="306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2"/>
      <c r="M146" s="306"/>
      <c r="N146" s="21"/>
      <c r="O146" s="306"/>
      <c r="P146" s="21"/>
      <c r="Q146" s="306"/>
      <c r="R146" s="21"/>
      <c r="S146" s="277"/>
    </row>
    <row r="147" spans="1:19" s="7" customFormat="1" ht="15">
      <c r="A147" s="306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2"/>
      <c r="M147" s="306"/>
      <c r="N147" s="21"/>
      <c r="O147" s="306"/>
      <c r="P147" s="21"/>
      <c r="Q147" s="306"/>
      <c r="R147" s="21"/>
      <c r="S147" s="277"/>
    </row>
    <row r="148" spans="1:19" s="7" customFormat="1" ht="15">
      <c r="A148" s="306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2"/>
      <c r="M148" s="306"/>
      <c r="N148" s="21"/>
      <c r="O148" s="306"/>
      <c r="P148" s="21"/>
      <c r="Q148" s="306"/>
      <c r="R148" s="21"/>
      <c r="S148" s="277"/>
    </row>
    <row r="149" spans="1:19" s="8" customFormat="1" ht="15">
      <c r="A149" s="306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2"/>
      <c r="M149" s="306"/>
      <c r="N149" s="21"/>
      <c r="O149" s="306"/>
      <c r="P149" s="21"/>
      <c r="Q149" s="306"/>
      <c r="R149" s="21"/>
      <c r="S149" s="277"/>
    </row>
    <row r="150" spans="1:19" s="9" customFormat="1" ht="15">
      <c r="A150" s="306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2"/>
      <c r="M150" s="306"/>
      <c r="N150" s="21"/>
      <c r="O150" s="306"/>
      <c r="P150" s="21"/>
      <c r="Q150" s="306"/>
      <c r="R150" s="21"/>
      <c r="S150" s="277"/>
    </row>
    <row r="151" spans="1:19" s="6" customFormat="1" ht="15">
      <c r="A151" s="306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2"/>
      <c r="M151" s="306"/>
      <c r="N151" s="21"/>
      <c r="O151" s="306"/>
      <c r="P151" s="21"/>
      <c r="Q151" s="306"/>
      <c r="R151" s="21"/>
      <c r="S151" s="277"/>
    </row>
    <row r="152" spans="1:19" s="6" customFormat="1" ht="15">
      <c r="A152" s="306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2"/>
      <c r="M152" s="306"/>
      <c r="N152" s="21"/>
      <c r="O152" s="306"/>
      <c r="P152" s="21"/>
      <c r="Q152" s="306"/>
      <c r="R152" s="21"/>
      <c r="S152" s="277"/>
    </row>
    <row r="153" spans="1:19" s="6" customFormat="1" ht="15">
      <c r="A153" s="306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2"/>
      <c r="M153" s="306"/>
      <c r="N153" s="21"/>
      <c r="O153" s="306"/>
      <c r="P153" s="21"/>
      <c r="Q153" s="306"/>
      <c r="R153" s="21"/>
      <c r="S153" s="277"/>
    </row>
    <row r="154" spans="1:19" s="7" customFormat="1" ht="15">
      <c r="A154" s="306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2"/>
      <c r="M154" s="306"/>
      <c r="N154" s="21"/>
      <c r="O154" s="306"/>
      <c r="P154" s="21"/>
      <c r="Q154" s="306"/>
      <c r="R154" s="21"/>
      <c r="S154" s="277"/>
    </row>
    <row r="155" spans="1:19" s="6" customFormat="1" ht="15">
      <c r="A155" s="306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2"/>
      <c r="M155" s="306"/>
      <c r="N155" s="21"/>
      <c r="O155" s="306"/>
      <c r="P155" s="21"/>
      <c r="Q155" s="306"/>
      <c r="R155" s="21"/>
      <c r="S155" s="277"/>
    </row>
    <row r="156" spans="1:19" s="6" customFormat="1" ht="15">
      <c r="A156" s="306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2"/>
      <c r="M156" s="306"/>
      <c r="N156" s="21"/>
      <c r="O156" s="306"/>
      <c r="P156" s="21"/>
      <c r="Q156" s="306"/>
      <c r="R156" s="21"/>
      <c r="S156" s="277"/>
    </row>
    <row r="157" spans="1:19" s="6" customFormat="1" ht="15">
      <c r="A157" s="306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2"/>
      <c r="M157" s="306"/>
      <c r="N157" s="21"/>
      <c r="O157" s="306"/>
      <c r="P157" s="21"/>
      <c r="Q157" s="306"/>
      <c r="R157" s="21"/>
      <c r="S157" s="277"/>
    </row>
    <row r="158" spans="1:19" s="6" customFormat="1" ht="15">
      <c r="A158" s="306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2"/>
      <c r="M158" s="306"/>
      <c r="N158" s="21"/>
      <c r="O158" s="306"/>
      <c r="P158" s="21"/>
      <c r="Q158" s="306"/>
      <c r="R158" s="21"/>
      <c r="S158" s="277"/>
    </row>
    <row r="159" spans="1:19" s="6" customFormat="1" ht="15">
      <c r="A159" s="306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2"/>
      <c r="M159" s="306"/>
      <c r="N159" s="21"/>
      <c r="O159" s="306"/>
      <c r="P159" s="21"/>
      <c r="Q159" s="306"/>
      <c r="R159" s="21"/>
      <c r="S159" s="277"/>
    </row>
    <row r="160" spans="1:19" s="6" customFormat="1" ht="15">
      <c r="A160" s="306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2"/>
      <c r="M160" s="306"/>
      <c r="N160" s="21"/>
      <c r="O160" s="306"/>
      <c r="P160" s="21"/>
      <c r="Q160" s="306"/>
      <c r="R160" s="21"/>
      <c r="S160" s="277"/>
    </row>
    <row r="161" spans="1:19" s="6" customFormat="1" ht="15">
      <c r="A161" s="306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2"/>
      <c r="M161" s="306"/>
      <c r="N161" s="21"/>
      <c r="O161" s="306"/>
      <c r="P161" s="21"/>
      <c r="Q161" s="306"/>
      <c r="R161" s="21"/>
      <c r="S161" s="277"/>
    </row>
    <row r="162" spans="1:19" s="6" customFormat="1" ht="15">
      <c r="A162" s="306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2"/>
      <c r="M162" s="306"/>
      <c r="N162" s="21"/>
      <c r="O162" s="306"/>
      <c r="P162" s="21"/>
      <c r="Q162" s="306"/>
      <c r="R162" s="21"/>
      <c r="S162" s="277"/>
    </row>
    <row r="163" spans="1:19" s="7" customFormat="1" ht="15">
      <c r="A163" s="306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2"/>
      <c r="M163" s="306"/>
      <c r="N163" s="21"/>
      <c r="O163" s="306"/>
      <c r="P163" s="21"/>
      <c r="Q163" s="306"/>
      <c r="R163" s="21"/>
      <c r="S163" s="277"/>
    </row>
    <row r="164" spans="1:19" s="7" customFormat="1" ht="15">
      <c r="A164" s="306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2"/>
      <c r="M164" s="306"/>
      <c r="N164" s="21"/>
      <c r="O164" s="306"/>
      <c r="P164" s="21"/>
      <c r="Q164" s="306"/>
      <c r="R164" s="21"/>
      <c r="S164" s="277"/>
    </row>
    <row r="165" spans="1:19" s="7" customFormat="1" ht="15">
      <c r="A165" s="306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2"/>
      <c r="M165" s="306"/>
      <c r="N165" s="21"/>
      <c r="O165" s="306"/>
      <c r="P165" s="21"/>
      <c r="Q165" s="306"/>
      <c r="R165" s="21"/>
      <c r="S165" s="277"/>
    </row>
    <row r="166" spans="1:19" s="7" customFormat="1" ht="15">
      <c r="A166" s="306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2"/>
      <c r="M166" s="306"/>
      <c r="N166" s="21"/>
      <c r="O166" s="306"/>
      <c r="P166" s="21"/>
      <c r="Q166" s="306"/>
      <c r="R166" s="21"/>
      <c r="S166" s="277"/>
    </row>
    <row r="167" spans="1:19" s="7" customFormat="1" ht="15">
      <c r="A167" s="306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2"/>
      <c r="M167" s="306"/>
      <c r="N167" s="21"/>
      <c r="O167" s="306"/>
      <c r="P167" s="21"/>
      <c r="Q167" s="306"/>
      <c r="R167" s="21"/>
      <c r="S167" s="277"/>
    </row>
    <row r="168" spans="1:19" s="6" customFormat="1" ht="15">
      <c r="A168" s="306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2"/>
      <c r="M168" s="306"/>
      <c r="N168" s="21"/>
      <c r="O168" s="306"/>
      <c r="P168" s="21"/>
      <c r="Q168" s="306"/>
      <c r="R168" s="21"/>
      <c r="S168" s="277"/>
    </row>
    <row r="169" spans="1:19" s="6" customFormat="1" ht="15">
      <c r="A169" s="306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2"/>
      <c r="M169" s="306"/>
      <c r="N169" s="21"/>
      <c r="O169" s="306"/>
      <c r="P169" s="21"/>
      <c r="Q169" s="306"/>
      <c r="R169" s="21"/>
      <c r="S169" s="277"/>
    </row>
    <row r="170" spans="1:19" s="6" customFormat="1" ht="15">
      <c r="A170" s="306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2"/>
      <c r="M170" s="306"/>
      <c r="N170" s="21"/>
      <c r="O170" s="306"/>
      <c r="P170" s="21"/>
      <c r="Q170" s="306"/>
      <c r="R170" s="21"/>
      <c r="S170" s="277"/>
    </row>
    <row r="171" spans="1:19" s="6" customFormat="1" ht="15">
      <c r="A171" s="306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2"/>
      <c r="M171" s="306"/>
      <c r="N171" s="21"/>
      <c r="O171" s="306"/>
      <c r="P171" s="21"/>
      <c r="Q171" s="306"/>
      <c r="R171" s="21"/>
      <c r="S171" s="277"/>
    </row>
    <row r="172" spans="1:19" s="6" customFormat="1" ht="15">
      <c r="A172" s="306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2"/>
      <c r="M172" s="306"/>
      <c r="N172" s="21"/>
      <c r="O172" s="306"/>
      <c r="P172" s="21"/>
      <c r="Q172" s="306"/>
      <c r="R172" s="21"/>
      <c r="S172" s="277"/>
    </row>
    <row r="173" spans="1:19" s="6" customFormat="1" ht="15">
      <c r="A173" s="306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2"/>
      <c r="M173" s="306"/>
      <c r="N173" s="21"/>
      <c r="O173" s="306"/>
      <c r="P173" s="21"/>
      <c r="Q173" s="306"/>
      <c r="R173" s="21"/>
      <c r="S173" s="277"/>
    </row>
    <row r="174" spans="1:19" s="6" customFormat="1" ht="15">
      <c r="A174" s="306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2"/>
      <c r="M174" s="306"/>
      <c r="N174" s="21"/>
      <c r="O174" s="306"/>
      <c r="P174" s="21"/>
      <c r="Q174" s="306"/>
      <c r="R174" s="21"/>
      <c r="S174" s="277"/>
    </row>
    <row r="175" spans="1:19" s="6" customFormat="1" ht="15">
      <c r="A175" s="306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2"/>
      <c r="M175" s="306"/>
      <c r="N175" s="21"/>
      <c r="O175" s="306"/>
      <c r="P175" s="21"/>
      <c r="Q175" s="306"/>
      <c r="R175" s="21"/>
      <c r="S175" s="277"/>
    </row>
    <row r="176" spans="1:19" s="6" customFormat="1" ht="15">
      <c r="A176" s="306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2"/>
      <c r="M176" s="306"/>
      <c r="N176" s="21"/>
      <c r="O176" s="306"/>
      <c r="P176" s="21"/>
      <c r="Q176" s="306"/>
      <c r="R176" s="21"/>
      <c r="S176" s="277"/>
    </row>
    <row r="177" spans="1:19" s="7" customFormat="1" ht="15">
      <c r="A177" s="306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2"/>
      <c r="M177" s="306"/>
      <c r="N177" s="21"/>
      <c r="O177" s="306"/>
      <c r="P177" s="21"/>
      <c r="Q177" s="306"/>
      <c r="R177" s="21"/>
      <c r="S177" s="277"/>
    </row>
    <row r="178" spans="1:19" s="7" customFormat="1" ht="15">
      <c r="A178" s="306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2"/>
      <c r="M178" s="306"/>
      <c r="N178" s="21"/>
      <c r="O178" s="306"/>
      <c r="P178" s="21"/>
      <c r="Q178" s="306"/>
      <c r="R178" s="21"/>
      <c r="S178" s="277"/>
    </row>
    <row r="179" spans="1:19" s="7" customFormat="1" ht="15">
      <c r="A179" s="306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2"/>
      <c r="M179" s="306"/>
      <c r="N179" s="21"/>
      <c r="O179" s="306"/>
      <c r="P179" s="21"/>
      <c r="Q179" s="306"/>
      <c r="R179" s="21"/>
      <c r="S179" s="277"/>
    </row>
    <row r="180" spans="1:19" s="6" customFormat="1" ht="15">
      <c r="A180" s="306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2"/>
      <c r="M180" s="306"/>
      <c r="N180" s="21"/>
      <c r="O180" s="306"/>
      <c r="P180" s="21"/>
      <c r="Q180" s="306"/>
      <c r="R180" s="21"/>
      <c r="S180" s="277"/>
    </row>
    <row r="181" spans="1:19" s="6" customFormat="1" ht="15">
      <c r="A181" s="306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2"/>
      <c r="M181" s="306"/>
      <c r="N181" s="21"/>
      <c r="O181" s="306"/>
      <c r="P181" s="21"/>
      <c r="Q181" s="306"/>
      <c r="R181" s="21"/>
      <c r="S181" s="277"/>
    </row>
    <row r="182" spans="1:19" s="6" customFormat="1" ht="15">
      <c r="A182" s="306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2"/>
      <c r="M182" s="306"/>
      <c r="N182" s="21"/>
      <c r="O182" s="306"/>
      <c r="P182" s="21"/>
      <c r="Q182" s="306"/>
      <c r="R182" s="21"/>
      <c r="S182" s="277"/>
    </row>
    <row r="183" spans="1:19" s="6" customFormat="1" ht="15">
      <c r="A183" s="306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2"/>
      <c r="M183" s="306"/>
      <c r="N183" s="21"/>
      <c r="O183" s="306"/>
      <c r="P183" s="21"/>
      <c r="Q183" s="306"/>
      <c r="R183" s="21"/>
      <c r="S183" s="277"/>
    </row>
    <row r="184" spans="1:19" s="6" customFormat="1" ht="15">
      <c r="A184" s="306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2"/>
      <c r="M184" s="306"/>
      <c r="N184" s="21"/>
      <c r="O184" s="306"/>
      <c r="P184" s="21"/>
      <c r="Q184" s="306"/>
      <c r="R184" s="21"/>
      <c r="S184" s="277"/>
    </row>
    <row r="185" spans="1:19" s="6" customFormat="1" ht="15">
      <c r="A185" s="306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2"/>
      <c r="M185" s="306"/>
      <c r="N185" s="21"/>
      <c r="O185" s="306"/>
      <c r="P185" s="21"/>
      <c r="Q185" s="306"/>
      <c r="R185" s="21"/>
      <c r="S185" s="277"/>
    </row>
    <row r="186" spans="1:19" s="6" customFormat="1" ht="15">
      <c r="A186" s="306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2"/>
      <c r="M186" s="306"/>
      <c r="N186" s="21"/>
      <c r="O186" s="306"/>
      <c r="P186" s="21"/>
      <c r="Q186" s="306"/>
      <c r="R186" s="21"/>
      <c r="S186" s="277"/>
    </row>
    <row r="187" spans="1:19" s="7" customFormat="1" ht="15">
      <c r="A187" s="306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2"/>
      <c r="M187" s="306"/>
      <c r="N187" s="21"/>
      <c r="O187" s="306"/>
      <c r="P187" s="21"/>
      <c r="Q187" s="306"/>
      <c r="R187" s="21"/>
      <c r="S187" s="277"/>
    </row>
    <row r="188" spans="1:19" s="6" customFormat="1" ht="15">
      <c r="A188" s="306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2"/>
      <c r="M188" s="306"/>
      <c r="N188" s="21"/>
      <c r="O188" s="306"/>
      <c r="P188" s="21"/>
      <c r="Q188" s="306"/>
      <c r="R188" s="21"/>
      <c r="S188" s="277"/>
    </row>
    <row r="189" spans="1:19" s="6" customFormat="1" ht="15">
      <c r="A189" s="306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2"/>
      <c r="M189" s="306"/>
      <c r="N189" s="21"/>
      <c r="O189" s="306"/>
      <c r="P189" s="21"/>
      <c r="Q189" s="306"/>
      <c r="R189" s="21"/>
      <c r="S189" s="277"/>
    </row>
    <row r="190" spans="1:19" s="6" customFormat="1" ht="15">
      <c r="A190" s="306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2"/>
      <c r="M190" s="306"/>
      <c r="N190" s="21"/>
      <c r="O190" s="306"/>
      <c r="P190" s="21"/>
      <c r="Q190" s="306"/>
      <c r="R190" s="21"/>
      <c r="S190" s="277"/>
    </row>
    <row r="191" spans="1:19" s="6" customFormat="1" ht="15">
      <c r="A191" s="306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2"/>
      <c r="M191" s="306"/>
      <c r="N191" s="21"/>
      <c r="O191" s="306"/>
      <c r="P191" s="21"/>
      <c r="Q191" s="306"/>
      <c r="R191" s="21"/>
      <c r="S191" s="277"/>
    </row>
    <row r="192" spans="1:19" s="6" customFormat="1" ht="15">
      <c r="A192" s="306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2"/>
      <c r="M192" s="306"/>
      <c r="N192" s="21"/>
      <c r="O192" s="306"/>
      <c r="P192" s="21"/>
      <c r="Q192" s="306"/>
      <c r="R192" s="21"/>
      <c r="S192" s="277"/>
    </row>
    <row r="193" spans="1:19" s="6" customFormat="1" ht="15">
      <c r="A193" s="306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2"/>
      <c r="M193" s="306"/>
      <c r="N193" s="21"/>
      <c r="O193" s="306"/>
      <c r="P193" s="21"/>
      <c r="Q193" s="306"/>
      <c r="R193" s="21"/>
      <c r="S193" s="277"/>
    </row>
    <row r="194" spans="1:19" s="6" customFormat="1" ht="15">
      <c r="A194" s="306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2"/>
      <c r="M194" s="306"/>
      <c r="N194" s="21"/>
      <c r="O194" s="306"/>
      <c r="P194" s="21"/>
      <c r="Q194" s="306"/>
      <c r="R194" s="21"/>
      <c r="S194" s="277"/>
    </row>
    <row r="195" spans="1:19" s="6" customFormat="1" ht="15">
      <c r="A195" s="306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2"/>
      <c r="M195" s="306"/>
      <c r="N195" s="21"/>
      <c r="O195" s="306"/>
      <c r="P195" s="21"/>
      <c r="Q195" s="306"/>
      <c r="R195" s="21"/>
      <c r="S195" s="277"/>
    </row>
    <row r="196" spans="1:19" s="6" customFormat="1" ht="15">
      <c r="A196" s="306"/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2"/>
      <c r="M196" s="306"/>
      <c r="N196" s="21"/>
      <c r="O196" s="306"/>
      <c r="P196" s="21"/>
      <c r="Q196" s="306"/>
      <c r="R196" s="21"/>
      <c r="S196" s="277"/>
    </row>
  </sheetData>
  <sheetProtection/>
  <mergeCells count="89">
    <mergeCell ref="G76:L76"/>
    <mergeCell ref="G77:L77"/>
    <mergeCell ref="G78:L78"/>
    <mergeCell ref="G79:L79"/>
    <mergeCell ref="G48:L48"/>
    <mergeCell ref="C49:N49"/>
    <mergeCell ref="G64:L64"/>
    <mergeCell ref="C11:F11"/>
    <mergeCell ref="G11:L11"/>
    <mergeCell ref="A8:B8"/>
    <mergeCell ref="G8:L8"/>
    <mergeCell ref="A9:B9"/>
    <mergeCell ref="G9:L9"/>
    <mergeCell ref="G47:L47"/>
    <mergeCell ref="A1:B1"/>
    <mergeCell ref="A2:A3"/>
    <mergeCell ref="B2:B3"/>
    <mergeCell ref="C2:F2"/>
    <mergeCell ref="G2:J2"/>
    <mergeCell ref="A4:B4"/>
    <mergeCell ref="C4:F4"/>
    <mergeCell ref="G4:L4"/>
    <mergeCell ref="A11:B11"/>
    <mergeCell ref="G18:L18"/>
    <mergeCell ref="M18:S18"/>
    <mergeCell ref="A21:B21"/>
    <mergeCell ref="G21:L21"/>
    <mergeCell ref="A22:B22"/>
    <mergeCell ref="G22:L22"/>
    <mergeCell ref="A31:B31"/>
    <mergeCell ref="G31:L31"/>
    <mergeCell ref="M31:S31"/>
    <mergeCell ref="A24:B24"/>
    <mergeCell ref="C24:F24"/>
    <mergeCell ref="M9:S9"/>
    <mergeCell ref="A10:B10"/>
    <mergeCell ref="G10:L10"/>
    <mergeCell ref="M10:S10"/>
    <mergeCell ref="A20:B20"/>
    <mergeCell ref="A29:B29"/>
    <mergeCell ref="G29:L29"/>
    <mergeCell ref="A30:B30"/>
    <mergeCell ref="G30:L30"/>
    <mergeCell ref="M29:S29"/>
    <mergeCell ref="A19:B19"/>
    <mergeCell ref="G19:L19"/>
    <mergeCell ref="M19:S19"/>
    <mergeCell ref="M20:S20"/>
    <mergeCell ref="M23:S23"/>
    <mergeCell ref="C32:N32"/>
    <mergeCell ref="T2:T3"/>
    <mergeCell ref="M30:S30"/>
    <mergeCell ref="M21:S21"/>
    <mergeCell ref="M4:S4"/>
    <mergeCell ref="K2:K3"/>
    <mergeCell ref="L2:L3"/>
    <mergeCell ref="M2:N3"/>
    <mergeCell ref="G24:L24"/>
    <mergeCell ref="M24:S24"/>
    <mergeCell ref="O2:P3"/>
    <mergeCell ref="Q2:R3"/>
    <mergeCell ref="S2:S3"/>
    <mergeCell ref="M22:S22"/>
    <mergeCell ref="A23:B23"/>
    <mergeCell ref="G23:L23"/>
    <mergeCell ref="M8:S8"/>
    <mergeCell ref="G20:L20"/>
    <mergeCell ref="M11:S11"/>
    <mergeCell ref="A18:B18"/>
    <mergeCell ref="A48:B48"/>
    <mergeCell ref="M75:S75"/>
    <mergeCell ref="A75:B75"/>
    <mergeCell ref="G75:L75"/>
    <mergeCell ref="A66:B66"/>
    <mergeCell ref="M66:S66"/>
    <mergeCell ref="A73:B73"/>
    <mergeCell ref="G73:L73"/>
    <mergeCell ref="A74:B74"/>
    <mergeCell ref="G74:L74"/>
    <mergeCell ref="A65:B65"/>
    <mergeCell ref="G65:L65"/>
    <mergeCell ref="M72:S72"/>
    <mergeCell ref="M73:S73"/>
    <mergeCell ref="M74:S74"/>
    <mergeCell ref="A72:B72"/>
    <mergeCell ref="C72:F72"/>
    <mergeCell ref="G72:L72"/>
    <mergeCell ref="A69:B69"/>
    <mergeCell ref="C66:L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1"/>
  <sheetViews>
    <sheetView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61" sqref="N61"/>
    </sheetView>
  </sheetViews>
  <sheetFormatPr defaultColWidth="10.7109375" defaultRowHeight="12.75"/>
  <cols>
    <col min="1" max="1" width="15.8515625" style="306" customWidth="1"/>
    <col min="2" max="2" width="60.7109375" style="1" customWidth="1"/>
    <col min="3" max="9" width="4.28125" style="4" customWidth="1"/>
    <col min="10" max="10" width="5.7109375" style="4" customWidth="1"/>
    <col min="11" max="11" width="4.28125" style="4" customWidth="1"/>
    <col min="12" max="12" width="6.140625" style="4" customWidth="1"/>
    <col min="13" max="13" width="14.8515625" style="306" customWidth="1"/>
    <col min="14" max="14" width="37.8515625" style="21" customWidth="1"/>
    <col min="15" max="15" width="16.7109375" style="306" customWidth="1"/>
    <col min="16" max="16" width="40.57421875" style="3" bestFit="1" customWidth="1"/>
    <col min="17" max="17" width="6.28125" style="3" customWidth="1"/>
    <col min="18" max="18" width="19.57421875" style="3" customWidth="1"/>
    <col min="19" max="19" width="25.421875" style="303" customWidth="1"/>
    <col min="20" max="20" width="55.28125" style="1" bestFit="1" customWidth="1"/>
    <col min="21" max="21" width="20.00390625" style="1" customWidth="1"/>
    <col min="22" max="16384" width="10.7109375" style="1" customWidth="1"/>
  </cols>
  <sheetData>
    <row r="1" spans="1:19" s="2" customFormat="1" ht="45" customHeight="1" thickBot="1">
      <c r="A1" s="679" t="s">
        <v>735</v>
      </c>
      <c r="B1" s="680"/>
      <c r="C1" s="15"/>
      <c r="D1" s="15"/>
      <c r="E1" s="15"/>
      <c r="F1" s="15"/>
      <c r="G1" s="15"/>
      <c r="H1" s="15"/>
      <c r="I1" s="15"/>
      <c r="J1" s="15"/>
      <c r="K1" s="15"/>
      <c r="L1" s="15"/>
      <c r="M1" s="5"/>
      <c r="N1" s="212"/>
      <c r="O1" s="306"/>
      <c r="P1" s="3"/>
      <c r="Q1" s="3"/>
      <c r="R1" s="3"/>
      <c r="S1" s="278"/>
    </row>
    <row r="2" spans="1:20" ht="18" customHeight="1" thickTop="1">
      <c r="A2" s="570" t="s">
        <v>3</v>
      </c>
      <c r="B2" s="564" t="s">
        <v>2</v>
      </c>
      <c r="C2" s="572" t="s">
        <v>31</v>
      </c>
      <c r="D2" s="573"/>
      <c r="E2" s="573"/>
      <c r="F2" s="573"/>
      <c r="G2" s="572" t="s">
        <v>33</v>
      </c>
      <c r="H2" s="573"/>
      <c r="I2" s="573"/>
      <c r="J2" s="573"/>
      <c r="K2" s="560" t="s">
        <v>34</v>
      </c>
      <c r="L2" s="562" t="s">
        <v>35</v>
      </c>
      <c r="M2" s="570" t="s">
        <v>4</v>
      </c>
      <c r="N2" s="564"/>
      <c r="O2" s="564" t="s">
        <v>5</v>
      </c>
      <c r="P2" s="564"/>
      <c r="Q2" s="564" t="s">
        <v>11</v>
      </c>
      <c r="R2" s="564"/>
      <c r="S2" s="564" t="s">
        <v>6</v>
      </c>
      <c r="T2" s="676" t="s">
        <v>502</v>
      </c>
    </row>
    <row r="3" spans="1:20" ht="18" customHeight="1">
      <c r="A3" s="571"/>
      <c r="B3" s="565"/>
      <c r="C3" s="24">
        <v>1</v>
      </c>
      <c r="D3" s="25">
        <v>2</v>
      </c>
      <c r="E3" s="25">
        <v>3</v>
      </c>
      <c r="F3" s="25">
        <v>4</v>
      </c>
      <c r="G3" s="24" t="s">
        <v>0</v>
      </c>
      <c r="H3" s="25" t="s">
        <v>1</v>
      </c>
      <c r="I3" s="25" t="s">
        <v>10</v>
      </c>
      <c r="J3" s="25" t="s">
        <v>32</v>
      </c>
      <c r="K3" s="561"/>
      <c r="L3" s="563"/>
      <c r="M3" s="571"/>
      <c r="N3" s="565"/>
      <c r="O3" s="565"/>
      <c r="P3" s="565"/>
      <c r="Q3" s="565"/>
      <c r="R3" s="565"/>
      <c r="S3" s="565"/>
      <c r="T3" s="677"/>
    </row>
    <row r="4" spans="1:20" s="6" customFormat="1" ht="19.5" customHeight="1">
      <c r="A4" s="544" t="s">
        <v>456</v>
      </c>
      <c r="B4" s="545"/>
      <c r="C4" s="546"/>
      <c r="D4" s="547"/>
      <c r="E4" s="547"/>
      <c r="F4" s="547"/>
      <c r="G4" s="546"/>
      <c r="H4" s="547"/>
      <c r="I4" s="547"/>
      <c r="J4" s="547"/>
      <c r="K4" s="547"/>
      <c r="L4" s="548"/>
      <c r="M4" s="546"/>
      <c r="N4" s="547"/>
      <c r="O4" s="547"/>
      <c r="P4" s="547"/>
      <c r="Q4" s="547"/>
      <c r="R4" s="547"/>
      <c r="S4" s="547"/>
      <c r="T4" s="499"/>
    </row>
    <row r="5" spans="1:20" s="6" customFormat="1" ht="15">
      <c r="A5" s="354" t="str">
        <f>mesterszak!A5</f>
        <v>bioinfub17em</v>
      </c>
      <c r="B5" s="279" t="str">
        <f>mesterszak!B5</f>
        <v>Bioinformatika EA</v>
      </c>
      <c r="C5" s="71" t="str">
        <f>mesterszak!C5</f>
        <v>x</v>
      </c>
      <c r="D5" s="13"/>
      <c r="E5" s="13"/>
      <c r="F5" s="11"/>
      <c r="G5" s="71">
        <f>mesterszak!G5</f>
        <v>2</v>
      </c>
      <c r="H5" s="20" t="s">
        <v>41</v>
      </c>
      <c r="I5" s="20"/>
      <c r="J5" s="55"/>
      <c r="K5" s="73">
        <f>mesterszak!K5</f>
        <v>2</v>
      </c>
      <c r="L5" s="73" t="str">
        <f>mesterszak!L5</f>
        <v>DK</v>
      </c>
      <c r="M5" s="281" t="s">
        <v>288</v>
      </c>
      <c r="N5" s="260" t="str">
        <f>mesterszak!N5</f>
        <v>Bioinformatika GY (t)</v>
      </c>
      <c r="O5" s="377"/>
      <c r="P5" s="12"/>
      <c r="Q5" s="14"/>
      <c r="R5" s="14"/>
      <c r="S5" s="356" t="str">
        <f>mesterszak!S5</f>
        <v>Vellai Tibor</v>
      </c>
      <c r="T5" s="496" t="str">
        <f>mesterszak!T5</f>
        <v>Bioinformatics  L</v>
      </c>
    </row>
    <row r="6" spans="1:20" s="6" customFormat="1" ht="15">
      <c r="A6" s="287" t="str">
        <f>mesterszak!A6</f>
        <v>bioinfub17gm</v>
      </c>
      <c r="B6" s="241" t="str">
        <f>mesterszak!B6</f>
        <v>Bioinformatika GY</v>
      </c>
      <c r="C6" s="71" t="str">
        <f>mesterszak!C6</f>
        <v>x</v>
      </c>
      <c r="D6" s="13"/>
      <c r="E6" s="13"/>
      <c r="F6" s="11"/>
      <c r="G6" s="27"/>
      <c r="H6" s="69">
        <f>mesterszak!H6</f>
        <v>2</v>
      </c>
      <c r="I6" s="20"/>
      <c r="J6" s="55"/>
      <c r="K6" s="73">
        <f>mesterszak!K6</f>
        <v>4</v>
      </c>
      <c r="L6" s="73" t="str">
        <f>mesterszak!L6</f>
        <v>Gyj (5)</v>
      </c>
      <c r="M6" s="281" t="s">
        <v>287</v>
      </c>
      <c r="N6" s="260" t="str">
        <f>mesterszak!N6</f>
        <v>Bioinformatika EA (t)</v>
      </c>
      <c r="O6" s="377"/>
      <c r="P6" s="12"/>
      <c r="Q6" s="14"/>
      <c r="R6" s="14"/>
      <c r="S6" s="356" t="str">
        <f>mesterszak!S6</f>
        <v>Vellai Tibor</v>
      </c>
      <c r="T6" s="496" t="str">
        <f>mesterszak!T6</f>
        <v>Bioinformatics PR</v>
      </c>
    </row>
    <row r="7" spans="1:20" s="6" customFormat="1" ht="15">
      <c r="A7" s="287" t="str">
        <f>mesterszak!A7</f>
        <v>biometub17vm</v>
      </c>
      <c r="B7" s="241" t="str">
        <f>mesterszak!B7</f>
        <v>Biometria, haladó biostatisztika EA+GY</v>
      </c>
      <c r="C7" s="71" t="str">
        <f>mesterszak!C7</f>
        <v>x</v>
      </c>
      <c r="D7" s="13"/>
      <c r="E7" s="13"/>
      <c r="F7" s="11"/>
      <c r="G7" s="69">
        <f>mesterszak!G7</f>
        <v>1</v>
      </c>
      <c r="H7" s="69">
        <f>mesterszak!H7</f>
        <v>2</v>
      </c>
      <c r="I7" s="20"/>
      <c r="J7" s="55"/>
      <c r="K7" s="73">
        <f>mesterszak!K7</f>
        <v>5</v>
      </c>
      <c r="L7" s="73" t="str">
        <f>mesterszak!L7</f>
        <v>Gyj (5)</v>
      </c>
      <c r="M7" s="368"/>
      <c r="N7" s="225" t="str">
        <f>mesterszak!N7</f>
        <v>–</v>
      </c>
      <c r="O7" s="377"/>
      <c r="P7" s="12"/>
      <c r="Q7" s="14"/>
      <c r="R7" s="14"/>
      <c r="S7" s="356" t="str">
        <f>mesterszak!S7</f>
        <v>Podani János</v>
      </c>
      <c r="T7" s="496" t="str">
        <f>mesterszak!T7</f>
        <v>Biometry, advanced biostatistics L+PR</v>
      </c>
    </row>
    <row r="8" spans="1:20" s="6" customFormat="1" ht="15">
      <c r="A8" s="549" t="s">
        <v>38</v>
      </c>
      <c r="B8" s="550"/>
      <c r="C8" s="33">
        <f>SUMIF(C5:C7,"=x",$G5:$G7)+SUMIF(C5:C7,"=x",$H5:$H7)+SUMIF(C5:C7,"=x",$I5:$I7)</f>
        <v>7</v>
      </c>
      <c r="D8" s="34">
        <f>SUMIF(D5:D7,"=x",$G5:$G7)+SUMIF(D5:D7,"=x",$H5:$H7)+SUMIF(D5:D7,"=x",$I5:$I7)</f>
        <v>0</v>
      </c>
      <c r="E8" s="34">
        <f>SUMIF(E5:E7,"=x",$G5:$G7)+SUMIF(E5:E7,"=x",$H5:$H7)+SUMIF(E5:E7,"=x",$I5:$I7)</f>
        <v>0</v>
      </c>
      <c r="F8" s="34">
        <f>SUMIF(F5:F7,"=x",$G5:$G7)+SUMIF(F5:F7,"=x",$H5:$H7)+SUMIF(F5:F7,"=x",$I5:$I7)</f>
        <v>0</v>
      </c>
      <c r="G8" s="541">
        <f>SUM(C8:F8)</f>
        <v>7</v>
      </c>
      <c r="H8" s="542"/>
      <c r="I8" s="542"/>
      <c r="J8" s="542"/>
      <c r="K8" s="542"/>
      <c r="L8" s="543"/>
      <c r="M8" s="538"/>
      <c r="N8" s="539"/>
      <c r="O8" s="539"/>
      <c r="P8" s="539"/>
      <c r="Q8" s="539"/>
      <c r="R8" s="539"/>
      <c r="S8" s="540"/>
      <c r="T8" s="444"/>
    </row>
    <row r="9" spans="1:20" s="6" customFormat="1" ht="15">
      <c r="A9" s="551" t="s">
        <v>39</v>
      </c>
      <c r="B9" s="552"/>
      <c r="C9" s="36">
        <f>SUMIF(C5:C7,"=x",$K5:$K7)</f>
        <v>11</v>
      </c>
      <c r="D9" s="37">
        <f>SUMIF(D5:D7,"=x",$K5:$K7)</f>
        <v>0</v>
      </c>
      <c r="E9" s="37">
        <f>SUMIF(E5:E7,"=x",$K5:$K7)</f>
        <v>0</v>
      </c>
      <c r="F9" s="37">
        <f>SUMIF(F5:F7,"=x",$K5:$K7)</f>
        <v>0</v>
      </c>
      <c r="G9" s="535">
        <f>SUM(C9:F9)</f>
        <v>11</v>
      </c>
      <c r="H9" s="536"/>
      <c r="I9" s="536"/>
      <c r="J9" s="536"/>
      <c r="K9" s="536"/>
      <c r="L9" s="537"/>
      <c r="M9" s="538"/>
      <c r="N9" s="539"/>
      <c r="O9" s="539"/>
      <c r="P9" s="539"/>
      <c r="Q9" s="539"/>
      <c r="R9" s="539"/>
      <c r="S9" s="540"/>
      <c r="T9" s="444"/>
    </row>
    <row r="10" spans="1:20" s="6" customFormat="1" ht="15">
      <c r="A10" s="556" t="s">
        <v>40</v>
      </c>
      <c r="B10" s="557"/>
      <c r="C10" s="30">
        <f>_xlfn.COUNTIFS(C5:C7,"x",$L5:$L7,"K")+_xlfn.COUNTIFS(C5:C7,"x",$L5:$L7,"AK")+_xlfn.COUNTIFS(C5:C7,"x",$L5:$L7,"BK")</f>
        <v>0</v>
      </c>
      <c r="D10" s="31">
        <f>SUMPRODUCT(--(D$5:D$7="x"),--($L$5:$L$7="K"))</f>
        <v>0</v>
      </c>
      <c r="E10" s="31">
        <f>SUMPRODUCT(--(E$5:E$7="x"),--($L$5:$L$7="K"))</f>
        <v>0</v>
      </c>
      <c r="F10" s="31">
        <f>SUMPRODUCT(--(F$5:F$7="x"),--($L$5:$L$7="K"))</f>
        <v>0</v>
      </c>
      <c r="G10" s="553">
        <f>SUM(C10:F10)</f>
        <v>0</v>
      </c>
      <c r="H10" s="554"/>
      <c r="I10" s="554"/>
      <c r="J10" s="554"/>
      <c r="K10" s="554"/>
      <c r="L10" s="555"/>
      <c r="M10" s="538"/>
      <c r="N10" s="539"/>
      <c r="O10" s="539"/>
      <c r="P10" s="539"/>
      <c r="Q10" s="539"/>
      <c r="R10" s="539"/>
      <c r="S10" s="540"/>
      <c r="T10" s="444"/>
    </row>
    <row r="11" spans="1:20" s="6" customFormat="1" ht="19.5" customHeight="1">
      <c r="A11" s="544" t="s">
        <v>457</v>
      </c>
      <c r="B11" s="545"/>
      <c r="C11" s="546"/>
      <c r="D11" s="547"/>
      <c r="E11" s="547"/>
      <c r="F11" s="547"/>
      <c r="G11" s="546"/>
      <c r="H11" s="547"/>
      <c r="I11" s="547"/>
      <c r="J11" s="547"/>
      <c r="K11" s="547"/>
      <c r="L11" s="548"/>
      <c r="M11" s="546"/>
      <c r="N11" s="547"/>
      <c r="O11" s="547"/>
      <c r="P11" s="547"/>
      <c r="Q11" s="547"/>
      <c r="R11" s="547"/>
      <c r="S11" s="548"/>
      <c r="T11" s="443"/>
    </row>
    <row r="12" spans="1:20" s="6" customFormat="1" ht="15">
      <c r="A12" s="287" t="str">
        <f>mesterszak!A12</f>
        <v>bioetiub17em</v>
      </c>
      <c r="B12" s="241" t="str">
        <f>mesterszak!B12</f>
        <v>Bioetika és tudományfilozófia EA</v>
      </c>
      <c r="C12" s="71" t="str">
        <f>mesterszak!C12</f>
        <v>x</v>
      </c>
      <c r="D12" s="13"/>
      <c r="E12" s="13"/>
      <c r="F12" s="11"/>
      <c r="G12" s="71">
        <f>mesterszak!G12</f>
        <v>1</v>
      </c>
      <c r="H12" s="20"/>
      <c r="I12" s="20"/>
      <c r="J12" s="55"/>
      <c r="K12" s="73">
        <f>mesterszak!K12</f>
        <v>1</v>
      </c>
      <c r="L12" s="73" t="str">
        <f>mesterszak!L12</f>
        <v>K</v>
      </c>
      <c r="M12" s="368"/>
      <c r="N12" s="225" t="str">
        <f>mesterszak!N12</f>
        <v>–</v>
      </c>
      <c r="O12" s="377"/>
      <c r="P12" s="12"/>
      <c r="Q12" s="14"/>
      <c r="R12" s="14"/>
      <c r="S12" s="356" t="str">
        <f>mesterszak!S12</f>
        <v>Lőw Péter</v>
      </c>
      <c r="T12" s="496" t="str">
        <f>mesterszak!T12</f>
        <v>Bioethics and Philosophy of Science L</v>
      </c>
    </row>
    <row r="13" spans="1:20" s="6" customFormat="1" ht="15">
      <c r="A13" s="287" t="str">
        <f>mesterszak!A13</f>
        <v>kutmodub17gm</v>
      </c>
      <c r="B13" s="241" t="str">
        <f>mesterszak!B13</f>
        <v>Kutatásmódszertan GY</v>
      </c>
      <c r="C13" s="71" t="str">
        <f>mesterszak!C13</f>
        <v>x</v>
      </c>
      <c r="D13" s="13"/>
      <c r="E13" s="13"/>
      <c r="F13" s="11"/>
      <c r="G13" s="27"/>
      <c r="H13" s="69">
        <f>mesterszak!H13</f>
        <v>3</v>
      </c>
      <c r="I13" s="20"/>
      <c r="J13" s="55" t="s">
        <v>41</v>
      </c>
      <c r="K13" s="73">
        <f>mesterszak!K13</f>
        <v>6</v>
      </c>
      <c r="L13" s="73" t="str">
        <f>mesterszak!L13</f>
        <v>Gyj (5)</v>
      </c>
      <c r="M13" s="368"/>
      <c r="N13" s="225" t="str">
        <f>mesterszak!N13</f>
        <v>–</v>
      </c>
      <c r="O13" s="377"/>
      <c r="P13" s="12"/>
      <c r="Q13" s="14"/>
      <c r="R13" s="14"/>
      <c r="S13" s="356" t="str">
        <f>mesterszak!S13</f>
        <v>Miklósi Ádám</v>
      </c>
      <c r="T13" s="496" t="str">
        <f>mesterszak!T13</f>
        <v>Research methods PR</v>
      </c>
    </row>
    <row r="14" spans="1:20" s="6" customFormat="1" ht="15">
      <c r="A14" s="287" t="str">
        <f>mesterszak!A14</f>
        <v>gentecub17em</v>
      </c>
      <c r="B14" s="241" t="str">
        <f>mesterszak!B14</f>
        <v>Géntechnológia EA</v>
      </c>
      <c r="C14" s="71" t="str">
        <f>mesterszak!C14</f>
        <v>x</v>
      </c>
      <c r="D14" s="13" t="s">
        <v>41</v>
      </c>
      <c r="E14" s="13"/>
      <c r="F14" s="11"/>
      <c r="G14" s="71">
        <f>mesterszak!G14</f>
        <v>2</v>
      </c>
      <c r="H14" s="20"/>
      <c r="I14" s="20"/>
      <c r="J14" s="55" t="s">
        <v>41</v>
      </c>
      <c r="K14" s="73">
        <f>mesterszak!K14</f>
        <v>2</v>
      </c>
      <c r="L14" s="73" t="str">
        <f>mesterszak!L14</f>
        <v>K</v>
      </c>
      <c r="M14" s="368"/>
      <c r="N14" s="225" t="str">
        <f>mesterszak!N14</f>
        <v>–</v>
      </c>
      <c r="O14" s="377"/>
      <c r="P14" s="12"/>
      <c r="Q14" s="14"/>
      <c r="R14" s="14"/>
      <c r="S14" s="356" t="str">
        <f>mesterszak!S14</f>
        <v>Málnási-Csizmadia András</v>
      </c>
      <c r="T14" s="496" t="str">
        <f>mesterszak!T14</f>
        <v>Genetechnology L</v>
      </c>
    </row>
    <row r="15" spans="1:20" s="6" customFormat="1" ht="15">
      <c r="A15" s="287" t="str">
        <f>mesterszak!A15</f>
        <v>rendb1ub17em</v>
      </c>
      <c r="B15" s="241" t="str">
        <f>mesterszak!B15</f>
        <v>Rendszerbiológia és omika tudományok I. EA</v>
      </c>
      <c r="C15" s="26"/>
      <c r="D15" s="69" t="str">
        <f>mesterszak!D15</f>
        <v>x</v>
      </c>
      <c r="E15" s="13"/>
      <c r="F15" s="11"/>
      <c r="G15" s="71">
        <f>mesterszak!G15</f>
        <v>2</v>
      </c>
      <c r="H15" s="20"/>
      <c r="I15" s="20" t="s">
        <v>41</v>
      </c>
      <c r="J15" s="55" t="s">
        <v>41</v>
      </c>
      <c r="K15" s="73">
        <f>mesterszak!K15</f>
        <v>2</v>
      </c>
      <c r="L15" s="73" t="str">
        <f>mesterszak!L15</f>
        <v>AK</v>
      </c>
      <c r="M15" s="368"/>
      <c r="N15" s="225" t="str">
        <f>mesterszak!N15</f>
        <v>–</v>
      </c>
      <c r="O15" s="377"/>
      <c r="P15" s="12"/>
      <c r="Q15" s="14"/>
      <c r="R15" s="14"/>
      <c r="S15" s="356" t="str">
        <f>mesterszak!S15</f>
        <v>Dobolyi Árpád</v>
      </c>
      <c r="T15" s="496" t="str">
        <f>mesterszak!T15</f>
        <v>Systems and omics biology I. L</v>
      </c>
    </row>
    <row r="16" spans="1:20" s="6" customFormat="1" ht="15">
      <c r="A16" s="287" t="str">
        <f>mesterszak!A16</f>
        <v>terembub17em</v>
      </c>
      <c r="B16" s="241" t="str">
        <f>mesterszak!B16</f>
        <v>Természet és ember EA</v>
      </c>
      <c r="C16" s="26"/>
      <c r="D16" s="13" t="s">
        <v>41</v>
      </c>
      <c r="E16" s="69" t="str">
        <f>mesterszak!E16</f>
        <v>x</v>
      </c>
      <c r="F16" s="11"/>
      <c r="G16" s="71">
        <f>mesterszak!G16</f>
        <v>2</v>
      </c>
      <c r="H16" s="20"/>
      <c r="I16" s="20" t="s">
        <v>41</v>
      </c>
      <c r="J16" s="55" t="s">
        <v>41</v>
      </c>
      <c r="K16" s="73">
        <f>mesterszak!K16</f>
        <v>2</v>
      </c>
      <c r="L16" s="73" t="str">
        <f>mesterszak!L16</f>
        <v>K</v>
      </c>
      <c r="M16" s="368"/>
      <c r="N16" s="225" t="str">
        <f>mesterszak!N16</f>
        <v>–</v>
      </c>
      <c r="O16" s="377"/>
      <c r="P16" s="12"/>
      <c r="Q16" s="14"/>
      <c r="R16" s="14"/>
      <c r="S16" s="356" t="str">
        <f>mesterszak!S16</f>
        <v>Oborny Beáta</v>
      </c>
      <c r="T16" s="496" t="str">
        <f>mesterszak!T16</f>
        <v>Nature and humankind L</v>
      </c>
    </row>
    <row r="17" spans="1:20" s="6" customFormat="1" ht="15">
      <c r="A17" s="287" t="str">
        <f>mesterszak!A17</f>
        <v>mamgy1ub17gm</v>
      </c>
      <c r="B17" s="241" t="str">
        <f>mesterszak!B17</f>
        <v>Magasabb módszertani gyakorlat I. GY</v>
      </c>
      <c r="C17" s="26"/>
      <c r="D17" s="69" t="str">
        <f>mesterszak!D17</f>
        <v>x</v>
      </c>
      <c r="E17" s="13"/>
      <c r="F17" s="11"/>
      <c r="G17" s="27"/>
      <c r="H17" s="69">
        <f>mesterszak!H17</f>
        <v>1</v>
      </c>
      <c r="I17" s="20"/>
      <c r="J17" s="55"/>
      <c r="K17" s="73">
        <f>mesterszak!K17</f>
        <v>4</v>
      </c>
      <c r="L17" s="73" t="str">
        <f>mesterszak!L17</f>
        <v>Gyj (3)</v>
      </c>
      <c r="M17" s="368"/>
      <c r="N17" s="225" t="str">
        <f>mesterszak!N17</f>
        <v>–</v>
      </c>
      <c r="O17" s="377"/>
      <c r="P17" s="12"/>
      <c r="Q17" s="14"/>
      <c r="R17" s="14"/>
      <c r="S17" s="342" t="s">
        <v>104</v>
      </c>
      <c r="T17" s="496" t="str">
        <f>mesterszak!T17</f>
        <v>Advanced Methodology I. PR</v>
      </c>
    </row>
    <row r="18" spans="1:20" s="6" customFormat="1" ht="15">
      <c r="A18" s="549" t="s">
        <v>38</v>
      </c>
      <c r="B18" s="550"/>
      <c r="C18" s="33">
        <f>SUMIF(C12:C17,"=x",$G12:$G17)+SUMIF(C12:C17,"=x",$H12:$H17)+SUMIF(C12:C17,"=x",$I12:$I17)</f>
        <v>6</v>
      </c>
      <c r="D18" s="34">
        <f>SUMIF(D12:D17,"=x",$G12:$G17)+SUMIF(D12:D17,"=x",$H12:$H17)+SUMIF(D12:D17,"=x",$I12:$I17)</f>
        <v>3</v>
      </c>
      <c r="E18" s="34">
        <f>SUMIF(E12:E17,"=x",$G12:$G17)+SUMIF(E12:E17,"=x",$H12:$H17)+SUMIF(E12:E17,"=x",$I12:$I17)</f>
        <v>2</v>
      </c>
      <c r="F18" s="34">
        <f>SUMIF(F12:F17,"=x",$G12:$G17)+SUMIF(F12:F17,"=x",$H12:$H17)+SUMIF(F12:F17,"=x",$I12:$I17)</f>
        <v>0</v>
      </c>
      <c r="G18" s="541">
        <f aca="true" t="shared" si="0" ref="G18:G23">SUM(C18:F18)</f>
        <v>11</v>
      </c>
      <c r="H18" s="542"/>
      <c r="I18" s="542"/>
      <c r="J18" s="542"/>
      <c r="K18" s="542"/>
      <c r="L18" s="543"/>
      <c r="M18" s="538"/>
      <c r="N18" s="539"/>
      <c r="O18" s="539"/>
      <c r="P18" s="539"/>
      <c r="Q18" s="539"/>
      <c r="R18" s="539"/>
      <c r="S18" s="540"/>
      <c r="T18" s="444"/>
    </row>
    <row r="19" spans="1:20" s="6" customFormat="1" ht="15">
      <c r="A19" s="551" t="s">
        <v>39</v>
      </c>
      <c r="B19" s="552"/>
      <c r="C19" s="36">
        <f>SUMIF(C12:C17,"=x",$K12:$K17)</f>
        <v>9</v>
      </c>
      <c r="D19" s="37">
        <f>SUMIF(D12:D17,"=x",$K12:$K17)</f>
        <v>6</v>
      </c>
      <c r="E19" s="37">
        <f>SUMIF(E12:E17,"=x",$K12:$K17)</f>
        <v>2</v>
      </c>
      <c r="F19" s="37">
        <f>SUMIF(F12:F17,"=x",$K12:$K17)</f>
        <v>0</v>
      </c>
      <c r="G19" s="535">
        <f t="shared" si="0"/>
        <v>17</v>
      </c>
      <c r="H19" s="536"/>
      <c r="I19" s="536"/>
      <c r="J19" s="536"/>
      <c r="K19" s="536"/>
      <c r="L19" s="537"/>
      <c r="M19" s="538"/>
      <c r="N19" s="539"/>
      <c r="O19" s="539"/>
      <c r="P19" s="539"/>
      <c r="Q19" s="539"/>
      <c r="R19" s="539"/>
      <c r="S19" s="540"/>
      <c r="T19" s="444"/>
    </row>
    <row r="20" spans="1:20" s="6" customFormat="1" ht="15.75" thickBot="1">
      <c r="A20" s="556" t="s">
        <v>40</v>
      </c>
      <c r="B20" s="557"/>
      <c r="C20" s="30">
        <f>_xlfn.COUNTIFS(C12:C17,"x",$L12:$L17,"K")+_xlfn.COUNTIFS(C12:C17,"x",$L12:$L17,"AK")+_xlfn.COUNTIFS(C12:C17,"x",$L12:$L17,"BK")</f>
        <v>2</v>
      </c>
      <c r="D20" s="31">
        <f>_xlfn.COUNTIFS(D12:D17,"x",$L12:$L17,"K")+_xlfn.COUNTIFS(D12:D17,"x",$L12:$L17,"AK")+_xlfn.COUNTIFS(D12:D17,"x",$L12:$L17,"BK")</f>
        <v>1</v>
      </c>
      <c r="E20" s="31">
        <f>_xlfn.COUNTIFS(E12:E17,"x",$L12:$L17,"K")+_xlfn.COUNTIFS(E12:E17,"x",$L12:$L17,"AK")+_xlfn.COUNTIFS(E12:E17,"x",$L12:$L17,"BK")</f>
        <v>1</v>
      </c>
      <c r="F20" s="31">
        <f>SUMPRODUCT(--(F$5:F$7="x"),--($L$5:$L$7="K"))</f>
        <v>0</v>
      </c>
      <c r="G20" s="553">
        <f t="shared" si="0"/>
        <v>4</v>
      </c>
      <c r="H20" s="554"/>
      <c r="I20" s="554"/>
      <c r="J20" s="554"/>
      <c r="K20" s="554"/>
      <c r="L20" s="555"/>
      <c r="M20" s="538"/>
      <c r="N20" s="539"/>
      <c r="O20" s="539"/>
      <c r="P20" s="539"/>
      <c r="Q20" s="539"/>
      <c r="R20" s="539"/>
      <c r="S20" s="540"/>
      <c r="T20" s="444"/>
    </row>
    <row r="21" spans="1:20" s="6" customFormat="1" ht="15" customHeight="1" thickTop="1">
      <c r="A21" s="605" t="s">
        <v>192</v>
      </c>
      <c r="B21" s="606"/>
      <c r="C21" s="111">
        <f aca="true" t="shared" si="1" ref="C21:F23">SUM(C8,C18)</f>
        <v>13</v>
      </c>
      <c r="D21" s="117">
        <f t="shared" si="1"/>
        <v>3</v>
      </c>
      <c r="E21" s="117">
        <f t="shared" si="1"/>
        <v>2</v>
      </c>
      <c r="F21" s="118">
        <f t="shared" si="1"/>
        <v>0</v>
      </c>
      <c r="G21" s="607">
        <f t="shared" si="0"/>
        <v>18</v>
      </c>
      <c r="H21" s="608"/>
      <c r="I21" s="608"/>
      <c r="J21" s="608"/>
      <c r="K21" s="608"/>
      <c r="L21" s="609"/>
      <c r="M21" s="642"/>
      <c r="N21" s="643"/>
      <c r="O21" s="643"/>
      <c r="P21" s="643"/>
      <c r="Q21" s="643"/>
      <c r="R21" s="643"/>
      <c r="S21" s="643"/>
      <c r="T21" s="272"/>
    </row>
    <row r="22" spans="1:20" s="6" customFormat="1" ht="15" customHeight="1">
      <c r="A22" s="610" t="s">
        <v>191</v>
      </c>
      <c r="B22" s="611"/>
      <c r="C22" s="107">
        <f t="shared" si="1"/>
        <v>20</v>
      </c>
      <c r="D22" s="119">
        <f t="shared" si="1"/>
        <v>6</v>
      </c>
      <c r="E22" s="119">
        <f t="shared" si="1"/>
        <v>2</v>
      </c>
      <c r="F22" s="120">
        <f t="shared" si="1"/>
        <v>0</v>
      </c>
      <c r="G22" s="612">
        <f t="shared" si="0"/>
        <v>28</v>
      </c>
      <c r="H22" s="613"/>
      <c r="I22" s="613"/>
      <c r="J22" s="613"/>
      <c r="K22" s="613"/>
      <c r="L22" s="614"/>
      <c r="M22" s="645"/>
      <c r="N22" s="646"/>
      <c r="O22" s="646"/>
      <c r="P22" s="646"/>
      <c r="Q22" s="646"/>
      <c r="R22" s="646"/>
      <c r="S22" s="646"/>
      <c r="T22" s="272"/>
    </row>
    <row r="23" spans="1:20" s="6" customFormat="1" ht="15" customHeight="1" thickBot="1">
      <c r="A23" s="615" t="s">
        <v>190</v>
      </c>
      <c r="B23" s="616"/>
      <c r="C23" s="112">
        <f t="shared" si="1"/>
        <v>2</v>
      </c>
      <c r="D23" s="121">
        <f t="shared" si="1"/>
        <v>1</v>
      </c>
      <c r="E23" s="121">
        <f t="shared" si="1"/>
        <v>1</v>
      </c>
      <c r="F23" s="122">
        <f t="shared" si="1"/>
        <v>0</v>
      </c>
      <c r="G23" s="617">
        <f t="shared" si="0"/>
        <v>4</v>
      </c>
      <c r="H23" s="618"/>
      <c r="I23" s="618"/>
      <c r="J23" s="618"/>
      <c r="K23" s="618"/>
      <c r="L23" s="619"/>
      <c r="M23" s="648"/>
      <c r="N23" s="649"/>
      <c r="O23" s="649"/>
      <c r="P23" s="649"/>
      <c r="Q23" s="649"/>
      <c r="R23" s="649"/>
      <c r="S23" s="649"/>
      <c r="T23" s="272"/>
    </row>
    <row r="24" spans="1:20" s="6" customFormat="1" ht="19.5" customHeight="1" thickTop="1">
      <c r="A24" s="544" t="s">
        <v>680</v>
      </c>
      <c r="B24" s="545"/>
      <c r="C24" s="546"/>
      <c r="D24" s="547"/>
      <c r="E24" s="547"/>
      <c r="F24" s="547"/>
      <c r="G24" s="546"/>
      <c r="H24" s="547"/>
      <c r="I24" s="547"/>
      <c r="J24" s="547"/>
      <c r="K24" s="547"/>
      <c r="L24" s="548"/>
      <c r="M24" s="546"/>
      <c r="N24" s="547"/>
      <c r="O24" s="547"/>
      <c r="P24" s="547"/>
      <c r="Q24" s="547"/>
      <c r="R24" s="547"/>
      <c r="S24" s="548"/>
      <c r="T24" s="443"/>
    </row>
    <row r="25" spans="1:20" s="6" customFormat="1" ht="13.5" customHeight="1">
      <c r="A25" s="493"/>
      <c r="B25" s="464" t="s">
        <v>700</v>
      </c>
      <c r="C25" s="172"/>
      <c r="D25" s="173"/>
      <c r="E25" s="173"/>
      <c r="F25" s="173"/>
      <c r="G25" s="172"/>
      <c r="H25" s="173"/>
      <c r="I25" s="173"/>
      <c r="J25" s="173"/>
      <c r="K25" s="173"/>
      <c r="L25" s="174"/>
      <c r="M25" s="370"/>
      <c r="N25" s="217"/>
      <c r="O25" s="369"/>
      <c r="P25" s="173"/>
      <c r="Q25" s="173"/>
      <c r="R25" s="173"/>
      <c r="S25" s="298"/>
      <c r="T25" s="443"/>
    </row>
    <row r="26" spans="1:20" s="6" customFormat="1" ht="15">
      <c r="A26" s="281" t="s">
        <v>428</v>
      </c>
      <c r="B26" s="244" t="s">
        <v>135</v>
      </c>
      <c r="C26" s="26"/>
      <c r="D26" s="13"/>
      <c r="E26" s="13" t="s">
        <v>36</v>
      </c>
      <c r="F26" s="13"/>
      <c r="G26" s="27"/>
      <c r="H26" s="20">
        <v>1</v>
      </c>
      <c r="I26" s="20"/>
      <c r="J26" s="28"/>
      <c r="K26" s="29">
        <v>4</v>
      </c>
      <c r="L26" s="29" t="s">
        <v>690</v>
      </c>
      <c r="M26" s="281" t="s">
        <v>295</v>
      </c>
      <c r="N26" s="253" t="s">
        <v>249</v>
      </c>
      <c r="O26" s="377"/>
      <c r="P26" s="12"/>
      <c r="Q26" s="14"/>
      <c r="R26" s="14"/>
      <c r="S26" s="299" t="s">
        <v>247</v>
      </c>
      <c r="T26" s="272" t="s">
        <v>517</v>
      </c>
    </row>
    <row r="27" spans="1:20" s="6" customFormat="1" ht="15">
      <c r="A27" s="549" t="s">
        <v>38</v>
      </c>
      <c r="B27" s="678"/>
      <c r="C27" s="33">
        <f>SUMIF(C26:C26,"=x",$G26:$G26)+SUMIF(C26:C26,"=x",$H26:$H26)+SUMIF(C26:C26,"=x",$I26:$I26)</f>
        <v>0</v>
      </c>
      <c r="D27" s="34">
        <f>SUMIF(D26:D26,"=x",$G26:$G26)+SUMIF(D26:D26,"=x",$H26:$H26)+SUMIF(D26:D26,"=x",$I26:$I26)</f>
        <v>0</v>
      </c>
      <c r="E27" s="34">
        <f>SUMIF(E26:E26,"=x",$G26:$G26)+SUMIF(E26:E26,"=x",$H26:$H26)+SUMIF(E26:E26,"=x",$I26:$I26)</f>
        <v>1</v>
      </c>
      <c r="F27" s="34">
        <f>SUMIF(F26:F26,"=x",$G26:$G26)+SUMIF(F26:F26,"=x",$H26:$H26)+SUMIF(F26:F26,"=x",$I26:$I26)</f>
        <v>0</v>
      </c>
      <c r="G27" s="541">
        <f>SUM(C27:F27)</f>
        <v>1</v>
      </c>
      <c r="H27" s="542"/>
      <c r="I27" s="542"/>
      <c r="J27" s="542"/>
      <c r="K27" s="542"/>
      <c r="L27" s="543"/>
      <c r="M27" s="538"/>
      <c r="N27" s="539"/>
      <c r="O27" s="539"/>
      <c r="P27" s="539"/>
      <c r="Q27" s="539"/>
      <c r="R27" s="539"/>
      <c r="S27" s="539"/>
      <c r="T27" s="444"/>
    </row>
    <row r="28" spans="1:20" s="6" customFormat="1" ht="15">
      <c r="A28" s="551" t="s">
        <v>39</v>
      </c>
      <c r="B28" s="552"/>
      <c r="C28" s="36">
        <f>SUMIF(C26:C26,"=x",$K26:$K26)</f>
        <v>0</v>
      </c>
      <c r="D28" s="37">
        <f>SUMIF(D26:D26,"=x",$K26:$K26)</f>
        <v>0</v>
      </c>
      <c r="E28" s="37">
        <f>SUMIF(E26:E26,"=x",$K26:$K26)</f>
        <v>4</v>
      </c>
      <c r="F28" s="37">
        <f>SUMIF(F26:F26,"=x",$K26:$K26)</f>
        <v>0</v>
      </c>
      <c r="G28" s="535">
        <f>SUM(E28:E28)</f>
        <v>4</v>
      </c>
      <c r="H28" s="536"/>
      <c r="I28" s="536"/>
      <c r="J28" s="536"/>
      <c r="K28" s="536"/>
      <c r="L28" s="537"/>
      <c r="M28" s="538"/>
      <c r="N28" s="539"/>
      <c r="O28" s="539"/>
      <c r="P28" s="539"/>
      <c r="Q28" s="539"/>
      <c r="R28" s="539"/>
      <c r="S28" s="539"/>
      <c r="T28" s="444"/>
    </row>
    <row r="29" spans="1:20" s="6" customFormat="1" ht="15">
      <c r="A29" s="556" t="s">
        <v>40</v>
      </c>
      <c r="B29" s="557"/>
      <c r="C29" s="30">
        <f>_xlfn.COUNTIFS(C25:C26,"x",$L25:$L26,"K")+_xlfn.COUNTIFS(C25:C26,"x",$L25:$L26,"AK")+_xlfn.COUNTIFS(C25:C26,"x",$L25:$L26,"BK")</f>
        <v>0</v>
      </c>
      <c r="D29" s="31">
        <f>_xlfn.COUNTIFS(D25:D26,"x",$L25:$L26,"K")+_xlfn.COUNTIFS(D25:D26,"x",$L25:$L26,"AK")+_xlfn.COUNTIFS(D25:D26,"x",$L25:$L26,"BK")</f>
        <v>0</v>
      </c>
      <c r="E29" s="31">
        <f>_xlfn.COUNTIFS(E25:E26,"x",$L25:$L26,"K")+_xlfn.COUNTIFS(E25:E26,"x",$L25:$L26,"AK")+_xlfn.COUNTIFS(E25:E26,"x",$L25:$L26,"BK")</f>
        <v>0</v>
      </c>
      <c r="F29" s="31">
        <f>SUMPRODUCT(--(F$5:F$7="x"),--($L$5:$L$7="K"))</f>
        <v>0</v>
      </c>
      <c r="G29" s="553">
        <f>SUM(C29:F29)</f>
        <v>0</v>
      </c>
      <c r="H29" s="554"/>
      <c r="I29" s="554"/>
      <c r="J29" s="554"/>
      <c r="K29" s="554"/>
      <c r="L29" s="555"/>
      <c r="M29" s="538"/>
      <c r="N29" s="539"/>
      <c r="O29" s="539"/>
      <c r="P29" s="539"/>
      <c r="Q29" s="539"/>
      <c r="R29" s="539"/>
      <c r="S29" s="539"/>
      <c r="T29" s="444"/>
    </row>
    <row r="30" spans="1:20" s="6" customFormat="1" ht="39.75" customHeight="1">
      <c r="A30" s="493"/>
      <c r="B30" s="494" t="s">
        <v>701</v>
      </c>
      <c r="C30" s="635" t="s">
        <v>705</v>
      </c>
      <c r="D30" s="636"/>
      <c r="E30" s="636"/>
      <c r="F30" s="636"/>
      <c r="G30" s="636"/>
      <c r="H30" s="636"/>
      <c r="I30" s="636"/>
      <c r="J30" s="636"/>
      <c r="K30" s="636"/>
      <c r="L30" s="636"/>
      <c r="M30" s="636"/>
      <c r="N30" s="636"/>
      <c r="O30" s="458"/>
      <c r="P30" s="458"/>
      <c r="Q30" s="458"/>
      <c r="R30" s="458"/>
      <c r="S30" s="459"/>
      <c r="T30" s="443"/>
    </row>
    <row r="31" spans="1:22" s="6" customFormat="1" ht="15">
      <c r="A31" s="281" t="s">
        <v>421</v>
      </c>
      <c r="B31" s="492" t="s">
        <v>465</v>
      </c>
      <c r="C31" s="26" t="s">
        <v>41</v>
      </c>
      <c r="D31" s="13" t="s">
        <v>36</v>
      </c>
      <c r="E31" s="13"/>
      <c r="F31" s="13"/>
      <c r="G31" s="27">
        <v>2</v>
      </c>
      <c r="H31" s="20"/>
      <c r="I31" s="20"/>
      <c r="J31" s="28"/>
      <c r="K31" s="29">
        <v>2</v>
      </c>
      <c r="L31" s="29" t="s">
        <v>37</v>
      </c>
      <c r="M31" s="368"/>
      <c r="N31" s="213" t="s">
        <v>183</v>
      </c>
      <c r="O31" s="377"/>
      <c r="P31" s="12"/>
      <c r="Q31" s="14"/>
      <c r="R31" s="14"/>
      <c r="S31" s="297" t="s">
        <v>228</v>
      </c>
      <c r="T31" s="272" t="s">
        <v>638</v>
      </c>
      <c r="V31" s="404"/>
    </row>
    <row r="32" spans="1:22" s="6" customFormat="1" ht="15">
      <c r="A32" s="281" t="s">
        <v>422</v>
      </c>
      <c r="B32" s="492" t="s">
        <v>466</v>
      </c>
      <c r="C32" s="27" t="s">
        <v>36</v>
      </c>
      <c r="D32" s="13"/>
      <c r="E32" s="13"/>
      <c r="F32" s="13"/>
      <c r="G32" s="27">
        <v>2</v>
      </c>
      <c r="H32" s="20"/>
      <c r="I32" s="20"/>
      <c r="J32" s="28"/>
      <c r="K32" s="29">
        <v>2</v>
      </c>
      <c r="L32" s="29" t="s">
        <v>496</v>
      </c>
      <c r="M32" s="368"/>
      <c r="N32" s="213" t="s">
        <v>183</v>
      </c>
      <c r="O32" s="377"/>
      <c r="P32" s="12"/>
      <c r="Q32" s="14"/>
      <c r="R32" s="14"/>
      <c r="S32" s="297" t="s">
        <v>229</v>
      </c>
      <c r="T32" s="272" t="s">
        <v>639</v>
      </c>
      <c r="V32" s="404"/>
    </row>
    <row r="33" spans="1:22" s="6" customFormat="1" ht="15">
      <c r="A33" s="281" t="s">
        <v>423</v>
      </c>
      <c r="B33" s="492" t="s">
        <v>467</v>
      </c>
      <c r="C33" s="27" t="s">
        <v>36</v>
      </c>
      <c r="D33" s="13"/>
      <c r="E33" s="13"/>
      <c r="F33" s="13"/>
      <c r="G33" s="27">
        <v>2</v>
      </c>
      <c r="H33" s="20"/>
      <c r="I33" s="20"/>
      <c r="J33" s="28"/>
      <c r="K33" s="29">
        <v>2</v>
      </c>
      <c r="L33" s="29" t="s">
        <v>37</v>
      </c>
      <c r="M33" s="368"/>
      <c r="N33" s="213" t="s">
        <v>183</v>
      </c>
      <c r="O33" s="377"/>
      <c r="P33" s="12"/>
      <c r="Q33" s="14"/>
      <c r="R33" s="14"/>
      <c r="S33" s="297" t="s">
        <v>230</v>
      </c>
      <c r="T33" s="272" t="s">
        <v>640</v>
      </c>
      <c r="V33" s="404"/>
    </row>
    <row r="34" spans="1:22" s="6" customFormat="1" ht="15">
      <c r="A34" s="281" t="s">
        <v>424</v>
      </c>
      <c r="B34" s="475" t="s">
        <v>468</v>
      </c>
      <c r="C34" s="26"/>
      <c r="D34" s="13"/>
      <c r="E34" s="13" t="s">
        <v>36</v>
      </c>
      <c r="F34" s="13"/>
      <c r="G34" s="27"/>
      <c r="H34" s="20"/>
      <c r="I34" s="20">
        <v>3</v>
      </c>
      <c r="J34" s="28"/>
      <c r="K34" s="29">
        <v>6</v>
      </c>
      <c r="L34" s="29" t="s">
        <v>690</v>
      </c>
      <c r="M34" s="399" t="s">
        <v>292</v>
      </c>
      <c r="N34" s="252" t="s">
        <v>184</v>
      </c>
      <c r="O34" s="377"/>
      <c r="P34" s="12"/>
      <c r="Q34" s="14"/>
      <c r="R34" s="14"/>
      <c r="S34" s="297" t="s">
        <v>231</v>
      </c>
      <c r="T34" s="272" t="s">
        <v>641</v>
      </c>
      <c r="V34" s="404"/>
    </row>
    <row r="35" spans="1:22" s="6" customFormat="1" ht="15">
      <c r="A35" s="281" t="s">
        <v>425</v>
      </c>
      <c r="B35" s="492" t="s">
        <v>469</v>
      </c>
      <c r="C35" s="26"/>
      <c r="D35" s="13" t="s">
        <v>36</v>
      </c>
      <c r="E35" s="13"/>
      <c r="F35" s="13"/>
      <c r="G35" s="27">
        <v>2</v>
      </c>
      <c r="H35" s="20"/>
      <c r="I35" s="20"/>
      <c r="J35" s="28"/>
      <c r="K35" s="29">
        <v>2</v>
      </c>
      <c r="L35" s="29" t="s">
        <v>37</v>
      </c>
      <c r="M35" s="297"/>
      <c r="N35" s="251" t="s">
        <v>183</v>
      </c>
      <c r="O35" s="377"/>
      <c r="P35" s="12"/>
      <c r="Q35" s="14"/>
      <c r="R35" s="14"/>
      <c r="S35" s="297" t="s">
        <v>103</v>
      </c>
      <c r="T35" s="272" t="s">
        <v>642</v>
      </c>
      <c r="V35" s="404"/>
    </row>
    <row r="36" spans="1:22" s="6" customFormat="1" ht="15">
      <c r="A36" s="281" t="s">
        <v>426</v>
      </c>
      <c r="B36" s="492" t="s">
        <v>470</v>
      </c>
      <c r="C36" s="26"/>
      <c r="D36" s="13" t="s">
        <v>36</v>
      </c>
      <c r="E36" s="13"/>
      <c r="F36" s="13"/>
      <c r="G36" s="27"/>
      <c r="H36" s="20">
        <v>3</v>
      </c>
      <c r="I36" s="20"/>
      <c r="J36" s="28"/>
      <c r="K36" s="29">
        <v>6</v>
      </c>
      <c r="L36" s="29" t="s">
        <v>690</v>
      </c>
      <c r="M36" s="297"/>
      <c r="N36" s="251" t="s">
        <v>183</v>
      </c>
      <c r="O36" s="377"/>
      <c r="P36" s="12"/>
      <c r="Q36" s="14"/>
      <c r="R36" s="14"/>
      <c r="S36" s="357" t="s">
        <v>232</v>
      </c>
      <c r="T36" s="272" t="s">
        <v>643</v>
      </c>
      <c r="V36" s="404"/>
    </row>
    <row r="37" spans="1:22" s="6" customFormat="1" ht="15">
      <c r="A37" s="281" t="s">
        <v>427</v>
      </c>
      <c r="B37" s="492" t="s">
        <v>471</v>
      </c>
      <c r="C37" s="26"/>
      <c r="D37" s="13"/>
      <c r="E37" s="13" t="s">
        <v>36</v>
      </c>
      <c r="F37" s="13"/>
      <c r="G37" s="27"/>
      <c r="H37" s="20"/>
      <c r="I37" s="20">
        <v>3</v>
      </c>
      <c r="J37" s="28"/>
      <c r="K37" s="29">
        <v>6</v>
      </c>
      <c r="L37" s="29" t="s">
        <v>690</v>
      </c>
      <c r="M37" s="297"/>
      <c r="N37" s="251" t="s">
        <v>183</v>
      </c>
      <c r="O37" s="377"/>
      <c r="P37" s="12"/>
      <c r="Q37" s="14"/>
      <c r="R37" s="14"/>
      <c r="S37" s="297" t="s">
        <v>231</v>
      </c>
      <c r="T37" s="272" t="s">
        <v>644</v>
      </c>
      <c r="V37" s="404"/>
    </row>
    <row r="38" spans="1:20" ht="15">
      <c r="A38" s="289" t="s">
        <v>429</v>
      </c>
      <c r="B38" s="204" t="s">
        <v>472</v>
      </c>
      <c r="C38" s="176"/>
      <c r="D38" s="98"/>
      <c r="E38" s="98" t="s">
        <v>36</v>
      </c>
      <c r="F38" s="59"/>
      <c r="G38" s="97"/>
      <c r="H38" s="98">
        <v>2</v>
      </c>
      <c r="I38" s="98"/>
      <c r="J38" s="99"/>
      <c r="K38" s="79">
        <v>4</v>
      </c>
      <c r="L38" s="29" t="s">
        <v>690</v>
      </c>
      <c r="M38" s="305"/>
      <c r="N38" s="213" t="s">
        <v>183</v>
      </c>
      <c r="O38" s="305"/>
      <c r="P38" s="76"/>
      <c r="Q38" s="76"/>
      <c r="R38" s="76"/>
      <c r="S38" s="299" t="s">
        <v>228</v>
      </c>
      <c r="T38" s="96" t="s">
        <v>645</v>
      </c>
    </row>
    <row r="39" spans="1:20" ht="15">
      <c r="A39" s="289" t="s">
        <v>430</v>
      </c>
      <c r="B39" s="204" t="s">
        <v>234</v>
      </c>
      <c r="C39" s="176"/>
      <c r="D39" s="98" t="s">
        <v>36</v>
      </c>
      <c r="E39" s="98"/>
      <c r="F39" s="59"/>
      <c r="G39" s="97">
        <v>2</v>
      </c>
      <c r="H39" s="98"/>
      <c r="I39" s="98"/>
      <c r="J39" s="99"/>
      <c r="K39" s="79">
        <v>2</v>
      </c>
      <c r="L39" s="79" t="s">
        <v>37</v>
      </c>
      <c r="M39" s="289"/>
      <c r="N39" s="213" t="s">
        <v>183</v>
      </c>
      <c r="O39" s="305"/>
      <c r="P39" s="76"/>
      <c r="Q39" s="76"/>
      <c r="R39" s="76"/>
      <c r="S39" s="299" t="s">
        <v>233</v>
      </c>
      <c r="T39" s="96" t="s">
        <v>646</v>
      </c>
    </row>
    <row r="40" spans="1:20" ht="15">
      <c r="A40" s="289" t="s">
        <v>431</v>
      </c>
      <c r="B40" s="204" t="s">
        <v>473</v>
      </c>
      <c r="C40" s="176"/>
      <c r="D40" s="98" t="s">
        <v>36</v>
      </c>
      <c r="E40" s="98"/>
      <c r="F40" s="59"/>
      <c r="G40" s="97"/>
      <c r="H40" s="98">
        <v>1</v>
      </c>
      <c r="I40" s="98"/>
      <c r="J40" s="99"/>
      <c r="K40" s="79">
        <v>2</v>
      </c>
      <c r="L40" s="29" t="s">
        <v>690</v>
      </c>
      <c r="M40" s="289"/>
      <c r="N40" s="213" t="s">
        <v>183</v>
      </c>
      <c r="O40" s="305"/>
      <c r="P40" s="76"/>
      <c r="Q40" s="76"/>
      <c r="R40" s="76"/>
      <c r="S40" s="299" t="s">
        <v>233</v>
      </c>
      <c r="T40" s="96" t="s">
        <v>647</v>
      </c>
    </row>
    <row r="41" spans="1:20" ht="15">
      <c r="A41" s="391" t="s">
        <v>432</v>
      </c>
      <c r="B41" s="204" t="s">
        <v>474</v>
      </c>
      <c r="C41" s="176" t="s">
        <v>36</v>
      </c>
      <c r="D41" s="98"/>
      <c r="E41" s="98"/>
      <c r="F41" s="59"/>
      <c r="G41" s="97">
        <v>2</v>
      </c>
      <c r="H41" s="98"/>
      <c r="I41" s="98"/>
      <c r="J41" s="99"/>
      <c r="K41" s="79">
        <v>2</v>
      </c>
      <c r="L41" s="79" t="s">
        <v>37</v>
      </c>
      <c r="M41" s="304"/>
      <c r="N41" s="251" t="s">
        <v>183</v>
      </c>
      <c r="O41" s="305"/>
      <c r="P41" s="76"/>
      <c r="Q41" s="76"/>
      <c r="R41" s="76"/>
      <c r="S41" s="299" t="s">
        <v>235</v>
      </c>
      <c r="T41" s="96" t="s">
        <v>648</v>
      </c>
    </row>
    <row r="42" spans="1:20" ht="15">
      <c r="A42" s="391" t="s">
        <v>433</v>
      </c>
      <c r="B42" s="204" t="s">
        <v>237</v>
      </c>
      <c r="C42" s="176" t="s">
        <v>36</v>
      </c>
      <c r="D42" s="98"/>
      <c r="E42" s="98"/>
      <c r="F42" s="59"/>
      <c r="G42" s="97">
        <v>2</v>
      </c>
      <c r="H42" s="98"/>
      <c r="I42" s="98"/>
      <c r="J42" s="99"/>
      <c r="K42" s="79">
        <v>3</v>
      </c>
      <c r="L42" s="79" t="s">
        <v>37</v>
      </c>
      <c r="M42" s="304"/>
      <c r="N42" s="251" t="s">
        <v>183</v>
      </c>
      <c r="O42" s="305"/>
      <c r="P42" s="76"/>
      <c r="Q42" s="76"/>
      <c r="R42" s="76"/>
      <c r="S42" s="299" t="s">
        <v>236</v>
      </c>
      <c r="T42" s="96" t="s">
        <v>649</v>
      </c>
    </row>
    <row r="43" spans="1:20" ht="15">
      <c r="A43" s="289" t="s">
        <v>434</v>
      </c>
      <c r="B43" s="205" t="s">
        <v>475</v>
      </c>
      <c r="C43" s="176"/>
      <c r="D43" s="98" t="s">
        <v>36</v>
      </c>
      <c r="E43" s="98"/>
      <c r="F43" s="59"/>
      <c r="G43" s="97"/>
      <c r="H43" s="98">
        <v>2</v>
      </c>
      <c r="I43" s="98"/>
      <c r="J43" s="99"/>
      <c r="K43" s="79">
        <v>3</v>
      </c>
      <c r="L43" s="29" t="s">
        <v>690</v>
      </c>
      <c r="M43" s="401" t="s">
        <v>433</v>
      </c>
      <c r="N43" s="257" t="s">
        <v>237</v>
      </c>
      <c r="O43" s="305"/>
      <c r="P43" s="76"/>
      <c r="Q43" s="76"/>
      <c r="R43" s="76"/>
      <c r="S43" s="299" t="s">
        <v>236</v>
      </c>
      <c r="T43" s="96" t="s">
        <v>650</v>
      </c>
    </row>
    <row r="44" spans="1:20" ht="15">
      <c r="A44" s="289" t="s">
        <v>435</v>
      </c>
      <c r="B44" s="204" t="s">
        <v>476</v>
      </c>
      <c r="C44" s="176"/>
      <c r="D44" s="98"/>
      <c r="E44" s="98"/>
      <c r="F44" s="59" t="s">
        <v>36</v>
      </c>
      <c r="G44" s="97">
        <v>2</v>
      </c>
      <c r="H44" s="98"/>
      <c r="I44" s="98"/>
      <c r="J44" s="99"/>
      <c r="K44" s="79">
        <v>2</v>
      </c>
      <c r="L44" s="79" t="s">
        <v>496</v>
      </c>
      <c r="M44" s="304"/>
      <c r="N44" s="251" t="s">
        <v>183</v>
      </c>
      <c r="O44" s="305"/>
      <c r="P44" s="76"/>
      <c r="Q44" s="76"/>
      <c r="R44" s="76"/>
      <c r="S44" s="299" t="s">
        <v>229</v>
      </c>
      <c r="T44" s="96" t="s">
        <v>651</v>
      </c>
    </row>
    <row r="45" spans="1:20" ht="15">
      <c r="A45" s="289" t="s">
        <v>436</v>
      </c>
      <c r="B45" s="206" t="s">
        <v>477</v>
      </c>
      <c r="C45" s="176"/>
      <c r="D45" s="98" t="s">
        <v>36</v>
      </c>
      <c r="E45" s="98"/>
      <c r="F45" s="59"/>
      <c r="G45" s="97">
        <v>2</v>
      </c>
      <c r="H45" s="98"/>
      <c r="I45" s="98"/>
      <c r="J45" s="99"/>
      <c r="K45" s="79">
        <v>2</v>
      </c>
      <c r="L45" s="79" t="s">
        <v>37</v>
      </c>
      <c r="M45" s="304"/>
      <c r="N45" s="251" t="s">
        <v>183</v>
      </c>
      <c r="O45" s="305"/>
      <c r="P45" s="76"/>
      <c r="Q45" s="76"/>
      <c r="R45" s="76"/>
      <c r="S45" s="299" t="s">
        <v>238</v>
      </c>
      <c r="T45" s="96" t="s">
        <v>652</v>
      </c>
    </row>
    <row r="46" spans="1:20" ht="15">
      <c r="A46" s="289" t="s">
        <v>437</v>
      </c>
      <c r="B46" s="205" t="s">
        <v>478</v>
      </c>
      <c r="C46" s="176" t="s">
        <v>36</v>
      </c>
      <c r="D46" s="98"/>
      <c r="E46" s="98"/>
      <c r="F46" s="59"/>
      <c r="G46" s="97">
        <v>2</v>
      </c>
      <c r="H46" s="98"/>
      <c r="I46" s="98"/>
      <c r="J46" s="99"/>
      <c r="K46" s="79">
        <v>2</v>
      </c>
      <c r="L46" s="79" t="s">
        <v>37</v>
      </c>
      <c r="M46" s="304"/>
      <c r="N46" s="251" t="s">
        <v>183</v>
      </c>
      <c r="O46" s="305"/>
      <c r="P46" s="76"/>
      <c r="Q46" s="76"/>
      <c r="R46" s="76"/>
      <c r="S46" s="299" t="s">
        <v>240</v>
      </c>
      <c r="T46" s="96" t="s">
        <v>653</v>
      </c>
    </row>
    <row r="47" spans="1:21" ht="15">
      <c r="A47" s="289" t="s">
        <v>438</v>
      </c>
      <c r="B47" s="204" t="s">
        <v>479</v>
      </c>
      <c r="C47" s="176"/>
      <c r="D47" s="98"/>
      <c r="E47" s="98"/>
      <c r="F47" s="59" t="s">
        <v>36</v>
      </c>
      <c r="G47" s="97">
        <v>1</v>
      </c>
      <c r="H47" s="98"/>
      <c r="I47" s="98"/>
      <c r="J47" s="99"/>
      <c r="K47" s="79">
        <v>2</v>
      </c>
      <c r="L47" s="79" t="s">
        <v>37</v>
      </c>
      <c r="M47" s="289" t="s">
        <v>439</v>
      </c>
      <c r="N47" s="261" t="s">
        <v>264</v>
      </c>
      <c r="O47" s="533"/>
      <c r="P47" s="534"/>
      <c r="Q47" s="76"/>
      <c r="R47" s="76"/>
      <c r="S47" s="299" t="s">
        <v>239</v>
      </c>
      <c r="T47" s="96" t="s">
        <v>654</v>
      </c>
      <c r="U47" s="1" t="s">
        <v>733</v>
      </c>
    </row>
    <row r="48" spans="1:21" ht="15">
      <c r="A48" s="289" t="s">
        <v>439</v>
      </c>
      <c r="B48" s="204" t="s">
        <v>480</v>
      </c>
      <c r="C48" s="176"/>
      <c r="D48" s="98"/>
      <c r="E48" s="98"/>
      <c r="F48" s="59" t="s">
        <v>36</v>
      </c>
      <c r="G48" s="97"/>
      <c r="H48" s="98">
        <v>2</v>
      </c>
      <c r="I48" s="98"/>
      <c r="J48" s="99"/>
      <c r="K48" s="79">
        <v>4</v>
      </c>
      <c r="L48" s="29" t="s">
        <v>691</v>
      </c>
      <c r="M48" s="289" t="s">
        <v>438</v>
      </c>
      <c r="N48" s="261" t="s">
        <v>265</v>
      </c>
      <c r="O48" s="533"/>
      <c r="P48" s="534"/>
      <c r="Q48" s="76"/>
      <c r="R48" s="76"/>
      <c r="S48" s="299" t="s">
        <v>239</v>
      </c>
      <c r="T48" s="96" t="s">
        <v>655</v>
      </c>
      <c r="U48" s="1" t="s">
        <v>733</v>
      </c>
    </row>
    <row r="49" spans="1:20" ht="15">
      <c r="A49" s="289" t="s">
        <v>440</v>
      </c>
      <c r="B49" s="204" t="s">
        <v>242</v>
      </c>
      <c r="C49" s="176"/>
      <c r="D49" s="98"/>
      <c r="E49" s="98"/>
      <c r="F49" s="59" t="s">
        <v>36</v>
      </c>
      <c r="G49" s="97"/>
      <c r="H49" s="98"/>
      <c r="I49" s="98">
        <v>2</v>
      </c>
      <c r="J49" s="99"/>
      <c r="K49" s="79">
        <v>4</v>
      </c>
      <c r="L49" s="29" t="s">
        <v>690</v>
      </c>
      <c r="M49" s="400" t="s">
        <v>455</v>
      </c>
      <c r="N49" s="257" t="s">
        <v>241</v>
      </c>
      <c r="O49" s="305"/>
      <c r="P49" s="76"/>
      <c r="Q49" s="76"/>
      <c r="R49" s="76"/>
      <c r="S49" s="299" t="s">
        <v>243</v>
      </c>
      <c r="T49" s="96" t="s">
        <v>656</v>
      </c>
    </row>
    <row r="50" spans="1:20" ht="15">
      <c r="A50" s="289" t="s">
        <v>441</v>
      </c>
      <c r="B50" s="205" t="s">
        <v>481</v>
      </c>
      <c r="C50" s="176" t="s">
        <v>36</v>
      </c>
      <c r="D50" s="98"/>
      <c r="E50" s="98"/>
      <c r="F50" s="59"/>
      <c r="G50" s="97">
        <v>2</v>
      </c>
      <c r="H50" s="98"/>
      <c r="I50" s="98"/>
      <c r="J50" s="99"/>
      <c r="K50" s="79">
        <v>2</v>
      </c>
      <c r="L50" s="79" t="s">
        <v>37</v>
      </c>
      <c r="M50" s="304"/>
      <c r="N50" s="251" t="s">
        <v>183</v>
      </c>
      <c r="O50" s="305"/>
      <c r="P50" s="76"/>
      <c r="Q50" s="76"/>
      <c r="R50" s="76"/>
      <c r="S50" s="299" t="s">
        <v>228</v>
      </c>
      <c r="T50" s="96" t="s">
        <v>657</v>
      </c>
    </row>
    <row r="51" spans="1:20" ht="15">
      <c r="A51" s="289" t="s">
        <v>442</v>
      </c>
      <c r="B51" s="205" t="s">
        <v>482</v>
      </c>
      <c r="C51" s="176" t="s">
        <v>36</v>
      </c>
      <c r="D51" s="98"/>
      <c r="E51" s="98"/>
      <c r="F51" s="59"/>
      <c r="G51" s="97">
        <v>2</v>
      </c>
      <c r="H51" s="98"/>
      <c r="I51" s="98"/>
      <c r="J51" s="99"/>
      <c r="K51" s="79">
        <v>2</v>
      </c>
      <c r="L51" s="79" t="s">
        <v>37</v>
      </c>
      <c r="M51" s="304"/>
      <c r="N51" s="251" t="s">
        <v>183</v>
      </c>
      <c r="O51" s="305"/>
      <c r="P51" s="76"/>
      <c r="Q51" s="76"/>
      <c r="R51" s="76"/>
      <c r="S51" s="299" t="s">
        <v>244</v>
      </c>
      <c r="T51" s="96" t="s">
        <v>658</v>
      </c>
    </row>
    <row r="52" spans="1:20" ht="15">
      <c r="A52" s="289" t="s">
        <v>443</v>
      </c>
      <c r="B52" s="205" t="s">
        <v>483</v>
      </c>
      <c r="C52" s="176"/>
      <c r="D52" s="98" t="s">
        <v>36</v>
      </c>
      <c r="E52" s="98"/>
      <c r="F52" s="59"/>
      <c r="G52" s="97">
        <v>2</v>
      </c>
      <c r="H52" s="98"/>
      <c r="I52" s="98"/>
      <c r="J52" s="99"/>
      <c r="K52" s="79">
        <v>2</v>
      </c>
      <c r="L52" s="79" t="s">
        <v>37</v>
      </c>
      <c r="M52" s="304"/>
      <c r="N52" s="251" t="s">
        <v>183</v>
      </c>
      <c r="O52" s="305"/>
      <c r="P52" s="76"/>
      <c r="Q52" s="76"/>
      <c r="R52" s="76"/>
      <c r="S52" s="299" t="s">
        <v>244</v>
      </c>
      <c r="T52" s="96" t="s">
        <v>659</v>
      </c>
    </row>
    <row r="53" spans="1:20" ht="15">
      <c r="A53" s="289" t="s">
        <v>444</v>
      </c>
      <c r="B53" s="204" t="s">
        <v>484</v>
      </c>
      <c r="C53" s="176"/>
      <c r="D53" s="98" t="s">
        <v>36</v>
      </c>
      <c r="E53" s="98"/>
      <c r="F53" s="59"/>
      <c r="G53" s="97">
        <v>2</v>
      </c>
      <c r="H53" s="98"/>
      <c r="I53" s="98"/>
      <c r="J53" s="99"/>
      <c r="K53" s="79">
        <v>2</v>
      </c>
      <c r="L53" s="79" t="s">
        <v>37</v>
      </c>
      <c r="M53" s="304"/>
      <c r="N53" s="251" t="s">
        <v>183</v>
      </c>
      <c r="O53" s="305"/>
      <c r="P53" s="76"/>
      <c r="Q53" s="76"/>
      <c r="R53" s="76"/>
      <c r="S53" s="299" t="s">
        <v>232</v>
      </c>
      <c r="T53" s="96" t="s">
        <v>660</v>
      </c>
    </row>
    <row r="54" spans="1:20" ht="15">
      <c r="A54" s="289" t="s">
        <v>445</v>
      </c>
      <c r="B54" s="204" t="s">
        <v>485</v>
      </c>
      <c r="C54" s="176"/>
      <c r="D54" s="98" t="s">
        <v>36</v>
      </c>
      <c r="E54" s="98"/>
      <c r="F54" s="59"/>
      <c r="G54" s="97">
        <v>2</v>
      </c>
      <c r="H54" s="98"/>
      <c r="I54" s="98"/>
      <c r="J54" s="99"/>
      <c r="K54" s="79">
        <v>2</v>
      </c>
      <c r="L54" s="79" t="s">
        <v>37</v>
      </c>
      <c r="M54" s="304"/>
      <c r="N54" s="251" t="s">
        <v>183</v>
      </c>
      <c r="O54" s="305"/>
      <c r="P54" s="76"/>
      <c r="Q54" s="76"/>
      <c r="R54" s="76"/>
      <c r="S54" s="299" t="s">
        <v>245</v>
      </c>
      <c r="T54" s="96" t="s">
        <v>661</v>
      </c>
    </row>
    <row r="55" spans="1:20" ht="15">
      <c r="A55" s="289" t="s">
        <v>446</v>
      </c>
      <c r="B55" s="204" t="s">
        <v>486</v>
      </c>
      <c r="C55" s="176"/>
      <c r="D55" s="98"/>
      <c r="E55" s="98"/>
      <c r="F55" s="59" t="s">
        <v>36</v>
      </c>
      <c r="G55" s="97"/>
      <c r="H55" s="98">
        <v>2</v>
      </c>
      <c r="I55" s="98"/>
      <c r="J55" s="99"/>
      <c r="K55" s="79">
        <v>4</v>
      </c>
      <c r="L55" s="29" t="s">
        <v>690</v>
      </c>
      <c r="M55" s="304"/>
      <c r="N55" s="251" t="s">
        <v>183</v>
      </c>
      <c r="O55" s="305"/>
      <c r="P55" s="76"/>
      <c r="Q55" s="76"/>
      <c r="R55" s="76"/>
      <c r="S55" s="299" t="s">
        <v>228</v>
      </c>
      <c r="T55" s="96" t="s">
        <v>662</v>
      </c>
    </row>
    <row r="56" spans="1:20" ht="15">
      <c r="A56" s="289" t="s">
        <v>447</v>
      </c>
      <c r="B56" s="204" t="s">
        <v>487</v>
      </c>
      <c r="C56" s="176"/>
      <c r="D56" s="98" t="s">
        <v>36</v>
      </c>
      <c r="E56" s="98"/>
      <c r="F56" s="59"/>
      <c r="G56" s="97">
        <v>2</v>
      </c>
      <c r="H56" s="98"/>
      <c r="I56" s="98"/>
      <c r="J56" s="99"/>
      <c r="K56" s="79">
        <v>2</v>
      </c>
      <c r="L56" s="79" t="s">
        <v>496</v>
      </c>
      <c r="M56" s="304"/>
      <c r="N56" s="251" t="s">
        <v>183</v>
      </c>
      <c r="O56" s="305"/>
      <c r="P56" s="76"/>
      <c r="Q56" s="76"/>
      <c r="R56" s="76"/>
      <c r="S56" s="299" t="s">
        <v>101</v>
      </c>
      <c r="T56" s="96" t="s">
        <v>663</v>
      </c>
    </row>
    <row r="57" spans="1:20" ht="15">
      <c r="A57" s="289" t="s">
        <v>448</v>
      </c>
      <c r="B57" s="204" t="s">
        <v>488</v>
      </c>
      <c r="C57" s="176"/>
      <c r="D57" s="98"/>
      <c r="E57" s="98"/>
      <c r="F57" s="59" t="s">
        <v>36</v>
      </c>
      <c r="G57" s="97">
        <v>2</v>
      </c>
      <c r="H57" s="98"/>
      <c r="I57" s="98"/>
      <c r="J57" s="99"/>
      <c r="K57" s="79">
        <v>2</v>
      </c>
      <c r="L57" s="79" t="s">
        <v>497</v>
      </c>
      <c r="M57" s="304"/>
      <c r="N57" s="251" t="s">
        <v>183</v>
      </c>
      <c r="O57" s="305"/>
      <c r="P57" s="76"/>
      <c r="Q57" s="76"/>
      <c r="R57" s="76"/>
      <c r="S57" s="299" t="s">
        <v>103</v>
      </c>
      <c r="T57" s="96" t="s">
        <v>664</v>
      </c>
    </row>
    <row r="58" spans="1:20" ht="15">
      <c r="A58" s="289" t="s">
        <v>449</v>
      </c>
      <c r="B58" s="204" t="s">
        <v>489</v>
      </c>
      <c r="C58" s="176"/>
      <c r="D58" s="98" t="s">
        <v>36</v>
      </c>
      <c r="E58" s="98"/>
      <c r="F58" s="59"/>
      <c r="G58" s="97"/>
      <c r="H58" s="98">
        <v>3</v>
      </c>
      <c r="I58" s="98"/>
      <c r="J58" s="99"/>
      <c r="K58" s="79">
        <v>6</v>
      </c>
      <c r="L58" s="29" t="s">
        <v>690</v>
      </c>
      <c r="M58" s="304"/>
      <c r="N58" s="251" t="s">
        <v>183</v>
      </c>
      <c r="O58" s="305"/>
      <c r="P58" s="76"/>
      <c r="Q58" s="76"/>
      <c r="R58" s="76"/>
      <c r="S58" s="299" t="s">
        <v>245</v>
      </c>
      <c r="T58" s="96" t="s">
        <v>665</v>
      </c>
    </row>
    <row r="59" spans="1:21" ht="15">
      <c r="A59" s="289" t="s">
        <v>450</v>
      </c>
      <c r="B59" s="204" t="s">
        <v>490</v>
      </c>
      <c r="C59" s="176"/>
      <c r="D59" s="98"/>
      <c r="E59" s="98" t="s">
        <v>36</v>
      </c>
      <c r="F59" s="59"/>
      <c r="G59" s="97">
        <v>2</v>
      </c>
      <c r="H59" s="98"/>
      <c r="I59" s="98"/>
      <c r="J59" s="99"/>
      <c r="K59" s="79">
        <v>2</v>
      </c>
      <c r="L59" s="79" t="s">
        <v>37</v>
      </c>
      <c r="M59" s="533"/>
      <c r="N59" s="251" t="s">
        <v>183</v>
      </c>
      <c r="O59" s="305"/>
      <c r="P59" s="76"/>
      <c r="Q59" s="76"/>
      <c r="R59" s="76"/>
      <c r="S59" s="299" t="s">
        <v>246</v>
      </c>
      <c r="T59" s="96" t="s">
        <v>666</v>
      </c>
      <c r="U59" s="1" t="s">
        <v>733</v>
      </c>
    </row>
    <row r="60" spans="1:20" ht="15">
      <c r="A60" s="289" t="s">
        <v>451</v>
      </c>
      <c r="B60" s="204" t="s">
        <v>491</v>
      </c>
      <c r="C60" s="176"/>
      <c r="D60" s="98" t="s">
        <v>36</v>
      </c>
      <c r="E60" s="98"/>
      <c r="F60" s="59"/>
      <c r="G60" s="97"/>
      <c r="H60" s="98">
        <v>3</v>
      </c>
      <c r="I60" s="98"/>
      <c r="J60" s="99"/>
      <c r="K60" s="79">
        <v>6</v>
      </c>
      <c r="L60" s="29" t="s">
        <v>690</v>
      </c>
      <c r="M60" s="304"/>
      <c r="N60" s="251" t="s">
        <v>183</v>
      </c>
      <c r="O60" s="305"/>
      <c r="P60" s="76"/>
      <c r="Q60" s="76"/>
      <c r="R60" s="76"/>
      <c r="S60" s="299" t="s">
        <v>247</v>
      </c>
      <c r="T60" s="96" t="s">
        <v>667</v>
      </c>
    </row>
    <row r="61" spans="1:20" ht="15">
      <c r="A61" s="289" t="s">
        <v>452</v>
      </c>
      <c r="B61" s="207" t="s">
        <v>492</v>
      </c>
      <c r="C61" s="176"/>
      <c r="D61" s="98"/>
      <c r="E61" s="98" t="s">
        <v>36</v>
      </c>
      <c r="F61" s="59"/>
      <c r="G61" s="97">
        <v>2</v>
      </c>
      <c r="H61" s="98"/>
      <c r="I61" s="98"/>
      <c r="J61" s="99"/>
      <c r="K61" s="79">
        <v>2</v>
      </c>
      <c r="L61" s="79" t="s">
        <v>37</v>
      </c>
      <c r="M61" s="304"/>
      <c r="N61" s="251" t="s">
        <v>183</v>
      </c>
      <c r="O61" s="305"/>
      <c r="P61" s="76"/>
      <c r="Q61" s="76"/>
      <c r="R61" s="76"/>
      <c r="S61" s="299" t="s">
        <v>240</v>
      </c>
      <c r="T61" s="96" t="s">
        <v>668</v>
      </c>
    </row>
    <row r="62" spans="1:20" ht="15">
      <c r="A62" s="289" t="s">
        <v>453</v>
      </c>
      <c r="B62" s="205" t="s">
        <v>493</v>
      </c>
      <c r="C62" s="176"/>
      <c r="D62" s="98"/>
      <c r="E62" s="98" t="s">
        <v>36</v>
      </c>
      <c r="F62" s="59"/>
      <c r="G62" s="97">
        <v>2</v>
      </c>
      <c r="H62" s="98"/>
      <c r="I62" s="98"/>
      <c r="J62" s="99"/>
      <c r="K62" s="79">
        <v>2</v>
      </c>
      <c r="L62" s="79" t="s">
        <v>496</v>
      </c>
      <c r="M62" s="304"/>
      <c r="N62" s="251" t="s">
        <v>183</v>
      </c>
      <c r="O62" s="305"/>
      <c r="P62" s="76"/>
      <c r="Q62" s="76"/>
      <c r="R62" s="76"/>
      <c r="S62" s="299" t="s">
        <v>229</v>
      </c>
      <c r="T62" s="96" t="s">
        <v>669</v>
      </c>
    </row>
    <row r="63" spans="1:20" ht="15">
      <c r="A63" s="289" t="s">
        <v>454</v>
      </c>
      <c r="B63" s="204" t="s">
        <v>494</v>
      </c>
      <c r="C63" s="176"/>
      <c r="D63" s="98" t="s">
        <v>36</v>
      </c>
      <c r="E63" s="98"/>
      <c r="F63" s="59"/>
      <c r="G63" s="97">
        <v>2</v>
      </c>
      <c r="H63" s="98"/>
      <c r="I63" s="98"/>
      <c r="J63" s="99"/>
      <c r="K63" s="79">
        <v>2</v>
      </c>
      <c r="L63" s="79" t="s">
        <v>37</v>
      </c>
      <c r="M63" s="304"/>
      <c r="N63" s="251" t="s">
        <v>183</v>
      </c>
      <c r="O63" s="305"/>
      <c r="P63" s="76"/>
      <c r="Q63" s="76"/>
      <c r="R63" s="76"/>
      <c r="S63" s="299" t="s">
        <v>248</v>
      </c>
      <c r="T63" s="96" t="s">
        <v>670</v>
      </c>
    </row>
    <row r="64" spans="1:20" s="6" customFormat="1" ht="15">
      <c r="A64" s="290" t="s">
        <v>455</v>
      </c>
      <c r="B64" s="204" t="s">
        <v>241</v>
      </c>
      <c r="C64" s="86"/>
      <c r="D64" s="98" t="s">
        <v>36</v>
      </c>
      <c r="E64" s="53"/>
      <c r="F64" s="59"/>
      <c r="G64" s="166">
        <v>2</v>
      </c>
      <c r="H64" s="20"/>
      <c r="I64" s="20"/>
      <c r="J64" s="28"/>
      <c r="K64" s="29">
        <v>2</v>
      </c>
      <c r="L64" s="29" t="s">
        <v>37</v>
      </c>
      <c r="M64" s="272"/>
      <c r="N64" s="251" t="s">
        <v>183</v>
      </c>
      <c r="O64" s="373"/>
      <c r="P64" s="29"/>
      <c r="Q64" s="29"/>
      <c r="R64" s="29"/>
      <c r="S64" s="299" t="s">
        <v>240</v>
      </c>
      <c r="T64" s="272" t="s">
        <v>671</v>
      </c>
    </row>
    <row r="65" spans="1:20" s="457" customFormat="1" ht="15">
      <c r="A65" s="501"/>
      <c r="B65" s="476" t="s">
        <v>189</v>
      </c>
      <c r="C65" s="428">
        <f>SUMIF(C31:C64,"=x",$K31:$K64)</f>
        <v>15</v>
      </c>
      <c r="D65" s="428">
        <f>SUMIF(D31:D64,"=x",$K31:$K64)</f>
        <v>43</v>
      </c>
      <c r="E65" s="428">
        <f>SUMIF(E31:E64,"=x",$K31:$K64)</f>
        <v>22</v>
      </c>
      <c r="F65" s="428">
        <f>SUMIF(F31:F64,"=x",$K31:$K64)</f>
        <v>18</v>
      </c>
      <c r="G65" s="584">
        <f>SUM(K31:K64)</f>
        <v>98</v>
      </c>
      <c r="H65" s="585"/>
      <c r="I65" s="585"/>
      <c r="J65" s="585"/>
      <c r="K65" s="585"/>
      <c r="L65" s="586"/>
      <c r="M65" s="477"/>
      <c r="N65" s="454"/>
      <c r="O65" s="453"/>
      <c r="P65" s="455"/>
      <c r="Q65" s="455"/>
      <c r="R65" s="455"/>
      <c r="S65" s="502"/>
      <c r="T65" s="503"/>
    </row>
    <row r="66" spans="1:20" s="6" customFormat="1" ht="13.5" customHeight="1">
      <c r="A66" s="551" t="s">
        <v>213</v>
      </c>
      <c r="B66" s="552"/>
      <c r="C66" s="148">
        <v>8</v>
      </c>
      <c r="D66" s="149">
        <v>22</v>
      </c>
      <c r="E66" s="149">
        <v>19</v>
      </c>
      <c r="F66" s="150">
        <v>3</v>
      </c>
      <c r="G66" s="651">
        <f>SUM(C66:F66)</f>
        <v>52</v>
      </c>
      <c r="H66" s="536"/>
      <c r="I66" s="536"/>
      <c r="J66" s="536"/>
      <c r="K66" s="536"/>
      <c r="L66" s="537"/>
      <c r="M66" s="378"/>
      <c r="N66" s="226"/>
      <c r="O66" s="388"/>
      <c r="P66" s="146"/>
      <c r="Q66" s="146"/>
      <c r="R66" s="146"/>
      <c r="S66" s="359"/>
      <c r="T66" s="444"/>
    </row>
    <row r="67" spans="1:20" s="6" customFormat="1" ht="19.5" customHeight="1">
      <c r="A67" s="544" t="s">
        <v>462</v>
      </c>
      <c r="B67" s="545"/>
      <c r="C67" s="546"/>
      <c r="D67" s="547"/>
      <c r="E67" s="547"/>
      <c r="F67" s="547"/>
      <c r="G67" s="546"/>
      <c r="H67" s="547"/>
      <c r="I67" s="547"/>
      <c r="J67" s="547"/>
      <c r="K67" s="547"/>
      <c r="L67" s="548"/>
      <c r="M67" s="546"/>
      <c r="N67" s="547"/>
      <c r="O67" s="547"/>
      <c r="P67" s="547"/>
      <c r="Q67" s="547"/>
      <c r="R67" s="547"/>
      <c r="S67" s="547"/>
      <c r="T67" s="443"/>
    </row>
    <row r="68" spans="1:22" s="6" customFormat="1" ht="13.5" customHeight="1">
      <c r="A68" s="355"/>
      <c r="B68" s="258" t="s">
        <v>97</v>
      </c>
      <c r="C68" s="166" t="s">
        <v>36</v>
      </c>
      <c r="D68" s="53"/>
      <c r="E68" s="53"/>
      <c r="F68" s="54"/>
      <c r="G68" s="86"/>
      <c r="H68" s="20"/>
      <c r="I68" s="20"/>
      <c r="J68" s="28"/>
      <c r="K68" s="29">
        <v>2</v>
      </c>
      <c r="L68" s="29"/>
      <c r="M68" s="373"/>
      <c r="N68" s="220"/>
      <c r="O68" s="373"/>
      <c r="P68" s="29"/>
      <c r="Q68" s="29"/>
      <c r="R68" s="29"/>
      <c r="S68" s="300"/>
      <c r="T68" s="272"/>
      <c r="V68" s="495"/>
    </row>
    <row r="69" spans="1:20" s="6" customFormat="1" ht="13.5" customHeight="1">
      <c r="A69" s="355"/>
      <c r="B69" s="258" t="s">
        <v>97</v>
      </c>
      <c r="C69" s="166"/>
      <c r="D69" s="53" t="s">
        <v>36</v>
      </c>
      <c r="E69" s="53"/>
      <c r="F69" s="54"/>
      <c r="G69" s="86"/>
      <c r="H69" s="20"/>
      <c r="I69" s="20"/>
      <c r="J69" s="28"/>
      <c r="K69" s="29">
        <v>2</v>
      </c>
      <c r="L69" s="29"/>
      <c r="M69" s="373"/>
      <c r="N69" s="220"/>
      <c r="O69" s="373"/>
      <c r="P69" s="29"/>
      <c r="Q69" s="29"/>
      <c r="R69" s="29"/>
      <c r="S69" s="300"/>
      <c r="T69" s="272"/>
    </row>
    <row r="70" spans="1:20" s="6" customFormat="1" ht="13.5" customHeight="1">
      <c r="A70" s="355"/>
      <c r="B70" s="258" t="s">
        <v>97</v>
      </c>
      <c r="C70" s="166"/>
      <c r="D70" s="53"/>
      <c r="E70" s="53"/>
      <c r="F70" s="54" t="s">
        <v>36</v>
      </c>
      <c r="G70" s="86"/>
      <c r="H70" s="20"/>
      <c r="I70" s="20"/>
      <c r="J70" s="28"/>
      <c r="K70" s="29">
        <v>2</v>
      </c>
      <c r="L70" s="29"/>
      <c r="M70" s="373"/>
      <c r="N70" s="220"/>
      <c r="O70" s="373"/>
      <c r="P70" s="29"/>
      <c r="Q70" s="29"/>
      <c r="R70" s="29"/>
      <c r="S70" s="300"/>
      <c r="T70" s="272"/>
    </row>
    <row r="71" spans="1:20" s="6" customFormat="1" ht="19.5" customHeight="1">
      <c r="A71" s="544" t="s">
        <v>44</v>
      </c>
      <c r="B71" s="545"/>
      <c r="C71" s="39"/>
      <c r="D71" s="40"/>
      <c r="E71" s="40"/>
      <c r="F71" s="40"/>
      <c r="G71" s="39"/>
      <c r="H71" s="40"/>
      <c r="I71" s="40"/>
      <c r="J71" s="40"/>
      <c r="K71" s="40"/>
      <c r="L71" s="174"/>
      <c r="M71" s="370"/>
      <c r="N71" s="217"/>
      <c r="O71" s="369"/>
      <c r="P71" s="40"/>
      <c r="Q71" s="40"/>
      <c r="R71" s="40"/>
      <c r="S71" s="298"/>
      <c r="T71" s="443"/>
    </row>
    <row r="72" spans="1:20" s="6" customFormat="1" ht="13.5" customHeight="1">
      <c r="A72" s="291" t="str">
        <f>mesterszak!A33</f>
        <v>diplm1ub17dm</v>
      </c>
      <c r="B72" s="240" t="str">
        <f>mesterszak!B33</f>
        <v>Diplomamunka I.</v>
      </c>
      <c r="C72" s="197"/>
      <c r="D72" s="198"/>
      <c r="E72" s="198" t="str">
        <f>mesterszak!E33</f>
        <v>x</v>
      </c>
      <c r="F72" s="199"/>
      <c r="G72" s="197"/>
      <c r="H72" s="198">
        <f>mesterszak!H33</f>
        <v>3</v>
      </c>
      <c r="I72" s="198"/>
      <c r="J72" s="199"/>
      <c r="K72" s="105">
        <f>mesterszak!K33</f>
        <v>5</v>
      </c>
      <c r="L72" s="105" t="str">
        <f>mesterszak!L33</f>
        <v>Gyj (5)</v>
      </c>
      <c r="M72" s="373"/>
      <c r="N72" s="220"/>
      <c r="O72" s="373"/>
      <c r="P72" s="29"/>
      <c r="Q72" s="29"/>
      <c r="R72" s="29"/>
      <c r="S72" s="272" t="str">
        <f>mesterszak!S33</f>
        <v>Nyitray László</v>
      </c>
      <c r="T72" s="496" t="str">
        <f>mesterszak!T33</f>
        <v>Thesis Research Work I. PR</v>
      </c>
    </row>
    <row r="73" spans="1:20" s="6" customFormat="1" ht="13.5" customHeight="1" thickBot="1">
      <c r="A73" s="291" t="str">
        <f>mesterszak!A34</f>
        <v>diplm2ub17dm</v>
      </c>
      <c r="B73" s="240" t="str">
        <f>mesterszak!B34</f>
        <v>Diplomamunka II.</v>
      </c>
      <c r="C73" s="200"/>
      <c r="D73" s="201"/>
      <c r="E73" s="201"/>
      <c r="F73" s="202" t="str">
        <f>mesterszak!F34</f>
        <v>x</v>
      </c>
      <c r="G73" s="200"/>
      <c r="H73" s="201">
        <f>mesterszak!H34</f>
        <v>17</v>
      </c>
      <c r="I73" s="201"/>
      <c r="J73" s="202"/>
      <c r="K73" s="105">
        <f>mesterszak!K34</f>
        <v>25</v>
      </c>
      <c r="L73" s="105" t="str">
        <f>mesterszak!L34</f>
        <v>Gyj (5)</v>
      </c>
      <c r="M73" s="390" t="s">
        <v>296</v>
      </c>
      <c r="N73" s="262" t="str">
        <f>mesterszak!N34</f>
        <v>Diplomamunka I.</v>
      </c>
      <c r="O73" s="373"/>
      <c r="P73" s="29"/>
      <c r="Q73" s="29"/>
      <c r="R73" s="29"/>
      <c r="S73" s="272" t="str">
        <f>mesterszak!S34</f>
        <v>Nyitray László</v>
      </c>
      <c r="T73" s="496" t="str">
        <f>mesterszak!T34</f>
        <v>Thesis Research Work II. PR</v>
      </c>
    </row>
    <row r="74" spans="1:20" s="6" customFormat="1" ht="24.75" customHeight="1" thickTop="1">
      <c r="A74" s="626" t="s">
        <v>218</v>
      </c>
      <c r="B74" s="627"/>
      <c r="C74" s="598"/>
      <c r="D74" s="599"/>
      <c r="E74" s="599"/>
      <c r="F74" s="599"/>
      <c r="G74" s="598"/>
      <c r="H74" s="599"/>
      <c r="I74" s="599"/>
      <c r="J74" s="599"/>
      <c r="K74" s="599"/>
      <c r="L74" s="600"/>
      <c r="M74" s="546"/>
      <c r="N74" s="547"/>
      <c r="O74" s="547"/>
      <c r="P74" s="547"/>
      <c r="Q74" s="547"/>
      <c r="R74" s="547"/>
      <c r="S74" s="548"/>
      <c r="T74" s="497"/>
    </row>
    <row r="75" spans="1:20" s="6" customFormat="1" ht="15" customHeight="1">
      <c r="A75" s="549" t="s">
        <v>38</v>
      </c>
      <c r="B75" s="550"/>
      <c r="C75" s="33">
        <f aca="true" t="shared" si="2" ref="C75:F77">SUMIF($A1:$A74,$A75,C1:C74)</f>
        <v>13</v>
      </c>
      <c r="D75" s="34">
        <f t="shared" si="2"/>
        <v>3</v>
      </c>
      <c r="E75" s="34">
        <f t="shared" si="2"/>
        <v>3</v>
      </c>
      <c r="F75" s="34">
        <f t="shared" si="2"/>
        <v>0</v>
      </c>
      <c r="G75" s="541">
        <f aca="true" t="shared" si="3" ref="G75:G81">SUM(C75:F75)</f>
        <v>19</v>
      </c>
      <c r="H75" s="542"/>
      <c r="I75" s="542"/>
      <c r="J75" s="542"/>
      <c r="K75" s="542"/>
      <c r="L75" s="543"/>
      <c r="M75" s="658"/>
      <c r="N75" s="658"/>
      <c r="O75" s="658"/>
      <c r="P75" s="658"/>
      <c r="Q75" s="658"/>
      <c r="R75" s="658"/>
      <c r="S75" s="658"/>
      <c r="T75" s="489"/>
    </row>
    <row r="76" spans="1:20" s="6" customFormat="1" ht="15" customHeight="1">
      <c r="A76" s="551" t="s">
        <v>39</v>
      </c>
      <c r="B76" s="552"/>
      <c r="C76" s="36">
        <f t="shared" si="2"/>
        <v>20</v>
      </c>
      <c r="D76" s="37">
        <f t="shared" si="2"/>
        <v>6</v>
      </c>
      <c r="E76" s="37">
        <f t="shared" si="2"/>
        <v>6</v>
      </c>
      <c r="F76" s="37">
        <f t="shared" si="2"/>
        <v>0</v>
      </c>
      <c r="G76" s="535">
        <f t="shared" si="3"/>
        <v>32</v>
      </c>
      <c r="H76" s="536"/>
      <c r="I76" s="536"/>
      <c r="J76" s="536"/>
      <c r="K76" s="536"/>
      <c r="L76" s="537"/>
      <c r="M76" s="660"/>
      <c r="N76" s="660"/>
      <c r="O76" s="660"/>
      <c r="P76" s="660"/>
      <c r="Q76" s="660"/>
      <c r="R76" s="660"/>
      <c r="S76" s="660"/>
      <c r="T76" s="489"/>
    </row>
    <row r="77" spans="1:20" s="6" customFormat="1" ht="15" customHeight="1" thickBot="1">
      <c r="A77" s="556" t="s">
        <v>40</v>
      </c>
      <c r="B77" s="557"/>
      <c r="C77" s="30">
        <f t="shared" si="2"/>
        <v>2</v>
      </c>
      <c r="D77" s="31">
        <f t="shared" si="2"/>
        <v>1</v>
      </c>
      <c r="E77" s="31">
        <f t="shared" si="2"/>
        <v>1</v>
      </c>
      <c r="F77" s="31">
        <f t="shared" si="2"/>
        <v>0</v>
      </c>
      <c r="G77" s="553">
        <f t="shared" si="3"/>
        <v>4</v>
      </c>
      <c r="H77" s="554"/>
      <c r="I77" s="554"/>
      <c r="J77" s="554"/>
      <c r="K77" s="554"/>
      <c r="L77" s="555"/>
      <c r="M77" s="664"/>
      <c r="N77" s="664"/>
      <c r="O77" s="664"/>
      <c r="P77" s="664"/>
      <c r="Q77" s="664"/>
      <c r="R77" s="664"/>
      <c r="S77" s="664"/>
      <c r="T77" s="489"/>
    </row>
    <row r="78" spans="1:19" s="6" customFormat="1" ht="15" customHeight="1" thickTop="1">
      <c r="A78" s="347"/>
      <c r="B78" s="156" t="s">
        <v>214</v>
      </c>
      <c r="C78" s="157">
        <f>C66</f>
        <v>8</v>
      </c>
      <c r="D78" s="158">
        <f>D66</f>
        <v>22</v>
      </c>
      <c r="E78" s="158">
        <f>E66</f>
        <v>19</v>
      </c>
      <c r="F78" s="159">
        <f>F66</f>
        <v>3</v>
      </c>
      <c r="G78" s="580">
        <f t="shared" si="3"/>
        <v>52</v>
      </c>
      <c r="H78" s="581"/>
      <c r="I78" s="581"/>
      <c r="J78" s="581"/>
      <c r="K78" s="581"/>
      <c r="L78" s="582"/>
      <c r="M78" s="375"/>
      <c r="N78" s="222"/>
      <c r="O78" s="375"/>
      <c r="P78" s="152"/>
      <c r="Q78" s="152"/>
      <c r="R78" s="152"/>
      <c r="S78" s="360"/>
    </row>
    <row r="79" spans="1:19" s="6" customFormat="1" ht="15" customHeight="1">
      <c r="A79" s="348"/>
      <c r="B79" s="154" t="s">
        <v>215</v>
      </c>
      <c r="C79" s="108">
        <f>SUMIF(C68:C70,"=x",$K68:$K70)</f>
        <v>2</v>
      </c>
      <c r="D79" s="102">
        <f>SUMIF(D68:D70,"=x",$K68:$K70)</f>
        <v>2</v>
      </c>
      <c r="E79" s="102">
        <f>SUMIF(E68:E70,"=x",$K68:$K70)</f>
        <v>0</v>
      </c>
      <c r="F79" s="123">
        <f>SUMIF(F68:F70,"=x",$K68:$K70)</f>
        <v>2</v>
      </c>
      <c r="G79" s="593">
        <f t="shared" si="3"/>
        <v>6</v>
      </c>
      <c r="H79" s="594"/>
      <c r="I79" s="594"/>
      <c r="J79" s="594"/>
      <c r="K79" s="594"/>
      <c r="L79" s="595"/>
      <c r="M79" s="376"/>
      <c r="N79" s="223"/>
      <c r="O79" s="376"/>
      <c r="P79" s="151"/>
      <c r="Q79" s="151"/>
      <c r="R79" s="151"/>
      <c r="S79" s="345"/>
    </row>
    <row r="80" spans="1:19" s="6" customFormat="1" ht="15" customHeight="1" thickBot="1">
      <c r="A80" s="349"/>
      <c r="B80" s="161" t="s">
        <v>216</v>
      </c>
      <c r="C80" s="162">
        <f>SUMIF(C73:C73,"=x",$K73:$K73)</f>
        <v>0</v>
      </c>
      <c r="D80" s="163">
        <f>SUMIF(D73:D73,"=x",$K73:$K73)</f>
        <v>0</v>
      </c>
      <c r="E80" s="163">
        <f>SUMIF(E72:E73,"=x",$K72:$K73)</f>
        <v>5</v>
      </c>
      <c r="F80" s="164">
        <f>SUMIF(F72:F73,"=x",$K72:$K73)</f>
        <v>25</v>
      </c>
      <c r="G80" s="574">
        <f t="shared" si="3"/>
        <v>30</v>
      </c>
      <c r="H80" s="575"/>
      <c r="I80" s="575"/>
      <c r="J80" s="575"/>
      <c r="K80" s="575"/>
      <c r="L80" s="576"/>
      <c r="M80" s="376"/>
      <c r="N80" s="223"/>
      <c r="O80" s="376"/>
      <c r="P80" s="151"/>
      <c r="Q80" s="151"/>
      <c r="R80" s="151"/>
      <c r="S80" s="345"/>
    </row>
    <row r="81" spans="1:19" s="6" customFormat="1" ht="24.75" customHeight="1" thickBot="1" thickTop="1">
      <c r="A81" s="350"/>
      <c r="B81" s="185" t="s">
        <v>217</v>
      </c>
      <c r="C81" s="186">
        <f>SUM(C78:C80,C76)</f>
        <v>30</v>
      </c>
      <c r="D81" s="187">
        <f>SUM(D78:D80,D76)</f>
        <v>30</v>
      </c>
      <c r="E81" s="187">
        <f>SUM(E78:E80,E76)</f>
        <v>30</v>
      </c>
      <c r="F81" s="188">
        <f>SUM(F78:F80,F76)</f>
        <v>30</v>
      </c>
      <c r="G81" s="577">
        <f t="shared" si="3"/>
        <v>120</v>
      </c>
      <c r="H81" s="578"/>
      <c r="I81" s="578"/>
      <c r="J81" s="578"/>
      <c r="K81" s="578"/>
      <c r="L81" s="579"/>
      <c r="M81" s="376"/>
      <c r="N81" s="223"/>
      <c r="O81" s="376"/>
      <c r="P81" s="151"/>
      <c r="Q81" s="151"/>
      <c r="R81" s="151"/>
      <c r="S81" s="345"/>
    </row>
    <row r="82" spans="1:19" s="6" customFormat="1" ht="15" customHeight="1" thickTop="1">
      <c r="A82" s="306"/>
      <c r="B82" s="62"/>
      <c r="C82" s="63"/>
      <c r="D82" s="63"/>
      <c r="E82" s="63"/>
      <c r="F82" s="63"/>
      <c r="G82" s="63"/>
      <c r="H82" s="64"/>
      <c r="I82" s="64"/>
      <c r="J82" s="64"/>
      <c r="K82" s="64"/>
      <c r="L82" s="64"/>
      <c r="M82" s="379"/>
      <c r="N82" s="227"/>
      <c r="O82" s="379"/>
      <c r="P82" s="65"/>
      <c r="Q82" s="65"/>
      <c r="R82" s="65"/>
      <c r="S82" s="345"/>
    </row>
    <row r="83" spans="1:19" s="6" customFormat="1" ht="15" customHeight="1">
      <c r="A83" s="224" t="str">
        <f>mesterszak!A41</f>
        <v>összes kollokvium</v>
      </c>
      <c r="B83" s="62"/>
      <c r="C83" s="63"/>
      <c r="D83" s="63"/>
      <c r="E83" s="63"/>
      <c r="F83" s="63"/>
      <c r="G83" s="63"/>
      <c r="H83" s="64"/>
      <c r="I83" s="64"/>
      <c r="J83" s="203"/>
      <c r="K83" s="64"/>
      <c r="L83" s="91"/>
      <c r="M83" s="379"/>
      <c r="N83" s="21"/>
      <c r="O83" s="379"/>
      <c r="P83" s="65"/>
      <c r="Q83" s="65"/>
      <c r="R83" s="65"/>
      <c r="S83" s="345"/>
    </row>
    <row r="84" spans="1:19" s="6" customFormat="1" ht="15" customHeight="1">
      <c r="A84" s="306" t="str">
        <f>mesterszak!A44</f>
        <v>AK = "A" típusú kollokvium</v>
      </c>
      <c r="B84" s="62"/>
      <c r="C84" s="63"/>
      <c r="D84" s="63"/>
      <c r="E84" s="63"/>
      <c r="F84" s="63"/>
      <c r="G84" s="63"/>
      <c r="H84" s="64"/>
      <c r="I84" s="142"/>
      <c r="J84" s="402"/>
      <c r="K84" s="367"/>
      <c r="L84" s="434"/>
      <c r="M84" s="379"/>
      <c r="N84" s="227"/>
      <c r="O84" s="379"/>
      <c r="P84" s="65"/>
      <c r="Q84" s="65"/>
      <c r="R84" s="65"/>
      <c r="S84" s="345"/>
    </row>
    <row r="85" spans="1:19" s="6" customFormat="1" ht="15" customHeight="1">
      <c r="A85" s="306" t="str">
        <f>mesterszak!A45</f>
        <v>BK = "B" típusú kollokvium</v>
      </c>
      <c r="B85" s="62"/>
      <c r="C85" s="63"/>
      <c r="D85" s="63"/>
      <c r="E85" s="63"/>
      <c r="F85" s="63"/>
      <c r="G85" s="63"/>
      <c r="H85" s="64"/>
      <c r="I85" s="113"/>
      <c r="J85" s="402"/>
      <c r="K85" s="367"/>
      <c r="L85" s="434"/>
      <c r="M85" s="379"/>
      <c r="N85" s="227"/>
      <c r="O85" s="379"/>
      <c r="P85" s="65"/>
      <c r="Q85" s="65"/>
      <c r="R85" s="65"/>
      <c r="S85" s="345"/>
    </row>
    <row r="86" spans="1:19" s="6" customFormat="1" ht="15" customHeight="1">
      <c r="A86" s="306" t="str">
        <f>mesterszak!A46</f>
        <v>CK = "C" típusú kollokvium</v>
      </c>
      <c r="B86" s="62"/>
      <c r="C86" s="63"/>
      <c r="D86" s="63"/>
      <c r="E86" s="63"/>
      <c r="F86" s="63"/>
      <c r="G86" s="63"/>
      <c r="H86" s="64"/>
      <c r="I86" s="113"/>
      <c r="J86" s="402"/>
      <c r="K86" s="367"/>
      <c r="L86" s="434"/>
      <c r="M86" s="379"/>
      <c r="N86" s="227"/>
      <c r="O86" s="379"/>
      <c r="P86" s="65"/>
      <c r="Q86" s="65"/>
      <c r="R86" s="65"/>
      <c r="S86" s="345"/>
    </row>
    <row r="87" spans="1:19" s="6" customFormat="1" ht="15" customHeight="1">
      <c r="A87" s="306" t="str">
        <f>mesterszak!A47</f>
        <v>DK = "D" típusú kollokvium</v>
      </c>
      <c r="B87" s="1"/>
      <c r="C87" s="4"/>
      <c r="D87" s="4"/>
      <c r="E87" s="4"/>
      <c r="F87" s="4"/>
      <c r="G87" s="4"/>
      <c r="H87" s="4"/>
      <c r="I87" s="113"/>
      <c r="J87" s="402"/>
      <c r="K87" s="367"/>
      <c r="L87" s="434"/>
      <c r="M87" s="306"/>
      <c r="N87" s="21"/>
      <c r="O87" s="306"/>
      <c r="P87" s="3"/>
      <c r="Q87" s="3"/>
      <c r="R87" s="3"/>
      <c r="S87" s="303"/>
    </row>
    <row r="88" spans="1:19" s="6" customFormat="1" ht="15" customHeight="1">
      <c r="A88" s="306" t="str">
        <f>mesterszak!A48</f>
        <v>Gyj = gyakorlati jegy (5 fokozatú)</v>
      </c>
      <c r="B88" s="1"/>
      <c r="C88" s="4"/>
      <c r="D88" s="4"/>
      <c r="E88" s="4"/>
      <c r="F88" s="4"/>
      <c r="G88" s="4"/>
      <c r="H88" s="4"/>
      <c r="I88" s="403"/>
      <c r="J88" s="100"/>
      <c r="K88" s="100"/>
      <c r="L88" s="100"/>
      <c r="M88" s="306"/>
      <c r="N88" s="21"/>
      <c r="O88" s="306"/>
      <c r="P88" s="3"/>
      <c r="Q88" s="3"/>
      <c r="R88" s="3"/>
      <c r="S88" s="303"/>
    </row>
    <row r="89" spans="1:19" s="6" customFormat="1" ht="15" customHeight="1">
      <c r="A89" s="306" t="str">
        <f>mesterszak!A49</f>
        <v>Hf = háromfokozatú értékelés</v>
      </c>
      <c r="B89" s="1"/>
      <c r="C89" s="4"/>
      <c r="D89" s="4"/>
      <c r="E89" s="4"/>
      <c r="F89" s="4"/>
      <c r="G89" s="4"/>
      <c r="H89" s="4"/>
      <c r="I89" s="403"/>
      <c r="J89" s="402"/>
      <c r="K89" s="367"/>
      <c r="L89" s="113"/>
      <c r="M89" s="306"/>
      <c r="N89" s="21"/>
      <c r="O89" s="306"/>
      <c r="P89" s="3"/>
      <c r="Q89" s="3"/>
      <c r="R89" s="3"/>
      <c r="S89" s="303"/>
    </row>
    <row r="90" spans="1:19" s="6" customFormat="1" ht="15" customHeight="1">
      <c r="A90" s="306" t="str">
        <f>mesterszak!A50</f>
        <v>Kf = kétfokozatú értékelés</v>
      </c>
      <c r="B90" s="1"/>
      <c r="C90" s="4"/>
      <c r="D90" s="4"/>
      <c r="E90" s="4"/>
      <c r="F90" s="4"/>
      <c r="G90" s="4"/>
      <c r="H90" s="4"/>
      <c r="I90" s="4"/>
      <c r="M90" s="306"/>
      <c r="N90" s="21"/>
      <c r="O90" s="306"/>
      <c r="P90" s="3"/>
      <c r="Q90" s="3"/>
      <c r="R90" s="3"/>
      <c r="S90" s="303"/>
    </row>
    <row r="91" spans="1:19" s="6" customFormat="1" ht="15" customHeight="1">
      <c r="A91" s="306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306"/>
      <c r="N91" s="21"/>
      <c r="O91" s="306"/>
      <c r="P91" s="3"/>
      <c r="Q91" s="3"/>
      <c r="R91" s="3"/>
      <c r="S91" s="303"/>
    </row>
    <row r="92" spans="1:19" s="6" customFormat="1" ht="15">
      <c r="A92" s="10" t="str">
        <f>mesterszak!A52</f>
        <v>Előfeltételek</v>
      </c>
      <c r="B92" s="1"/>
      <c r="C92" s="4"/>
      <c r="D92" s="4"/>
      <c r="E92" s="4"/>
      <c r="F92" s="4"/>
      <c r="G92" s="4"/>
      <c r="H92" s="4"/>
      <c r="I92" s="4"/>
      <c r="J92" s="4"/>
      <c r="K92" s="4"/>
      <c r="M92" s="306"/>
      <c r="N92" s="21"/>
      <c r="O92" s="306"/>
      <c r="P92" s="3"/>
      <c r="Q92" s="3"/>
      <c r="R92" s="3"/>
      <c r="S92" s="303"/>
    </row>
    <row r="93" spans="1:19" s="6" customFormat="1" ht="15">
      <c r="A93" s="351" t="str">
        <f>mesterszak!A53</f>
        <v>erős</v>
      </c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306"/>
      <c r="N93" s="21"/>
      <c r="O93" s="306"/>
      <c r="P93" s="3"/>
      <c r="Q93" s="3"/>
      <c r="R93" s="3"/>
      <c r="S93" s="303"/>
    </row>
    <row r="94" spans="1:19" s="6" customFormat="1" ht="12.75" customHeight="1">
      <c r="A94" s="352" t="str">
        <f>mesterszak!A54</f>
        <v>gyenge</v>
      </c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306"/>
      <c r="N94" s="21"/>
      <c r="O94" s="306"/>
      <c r="P94" s="3"/>
      <c r="Q94" s="3"/>
      <c r="R94" s="3"/>
      <c r="S94" s="303"/>
    </row>
    <row r="95" spans="1:19" s="6" customFormat="1" ht="15">
      <c r="A95" s="306" t="str">
        <f>mesterszak!A55</f>
        <v>(t) = társfelvétel</v>
      </c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306"/>
      <c r="N95" s="21"/>
      <c r="O95" s="306"/>
      <c r="P95" s="3"/>
      <c r="Q95" s="3"/>
      <c r="R95" s="3"/>
      <c r="S95" s="303"/>
    </row>
    <row r="96" spans="1:19" s="6" customFormat="1" ht="15">
      <c r="A96" s="306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306"/>
      <c r="N96" s="21"/>
      <c r="O96" s="306"/>
      <c r="P96" s="3"/>
      <c r="Q96" s="3"/>
      <c r="R96" s="3"/>
      <c r="S96" s="303"/>
    </row>
    <row r="97" spans="1:19" s="6" customFormat="1" ht="15">
      <c r="A97" s="306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306"/>
      <c r="N97" s="21"/>
      <c r="O97" s="306"/>
      <c r="P97" s="3"/>
      <c r="Q97" s="3"/>
      <c r="R97" s="3"/>
      <c r="S97" s="303"/>
    </row>
    <row r="98" spans="1:19" s="6" customFormat="1" ht="15">
      <c r="A98" s="306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306"/>
      <c r="N98" s="21"/>
      <c r="O98" s="306"/>
      <c r="P98" s="3"/>
      <c r="Q98" s="3"/>
      <c r="R98" s="3"/>
      <c r="S98" s="303"/>
    </row>
    <row r="99" spans="1:19" s="6" customFormat="1" ht="15">
      <c r="A99" s="306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306"/>
      <c r="N99" s="21"/>
      <c r="O99" s="306"/>
      <c r="P99" s="3"/>
      <c r="Q99" s="3"/>
      <c r="R99" s="3"/>
      <c r="S99" s="303"/>
    </row>
    <row r="100" spans="1:19" s="6" customFormat="1" ht="15">
      <c r="A100" s="306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306"/>
      <c r="N100" s="21"/>
      <c r="O100" s="306"/>
      <c r="P100" s="3"/>
      <c r="Q100" s="3"/>
      <c r="R100" s="3"/>
      <c r="S100" s="303"/>
    </row>
    <row r="101" spans="1:19" s="6" customFormat="1" ht="15">
      <c r="A101" s="306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306"/>
      <c r="N101" s="21"/>
      <c r="O101" s="306"/>
      <c r="P101" s="3"/>
      <c r="Q101" s="3"/>
      <c r="R101" s="3"/>
      <c r="S101" s="303"/>
    </row>
    <row r="102" spans="1:19" s="6" customFormat="1" ht="15">
      <c r="A102" s="306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306"/>
      <c r="N102" s="21"/>
      <c r="O102" s="306"/>
      <c r="P102" s="3"/>
      <c r="Q102" s="3"/>
      <c r="R102" s="3"/>
      <c r="S102" s="303"/>
    </row>
    <row r="103" spans="1:19" s="6" customFormat="1" ht="15">
      <c r="A103" s="306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306"/>
      <c r="N103" s="21"/>
      <c r="O103" s="306"/>
      <c r="P103" s="3"/>
      <c r="Q103" s="3"/>
      <c r="R103" s="3"/>
      <c r="S103" s="303"/>
    </row>
    <row r="104" spans="1:19" s="6" customFormat="1" ht="15">
      <c r="A104" s="306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306"/>
      <c r="N104" s="21"/>
      <c r="O104" s="306"/>
      <c r="P104" s="3"/>
      <c r="Q104" s="3"/>
      <c r="R104" s="3"/>
      <c r="S104" s="303"/>
    </row>
    <row r="105" spans="1:19" s="6" customFormat="1" ht="15">
      <c r="A105" s="306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306"/>
      <c r="N105" s="21"/>
      <c r="O105" s="306"/>
      <c r="P105" s="3"/>
      <c r="Q105" s="3"/>
      <c r="R105" s="3"/>
      <c r="S105" s="303"/>
    </row>
    <row r="106" spans="1:19" s="6" customFormat="1" ht="15">
      <c r="A106" s="306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306"/>
      <c r="N106" s="21"/>
      <c r="O106" s="306"/>
      <c r="P106" s="3"/>
      <c r="Q106" s="3"/>
      <c r="R106" s="3"/>
      <c r="S106" s="303"/>
    </row>
    <row r="107" spans="1:19" s="6" customFormat="1" ht="15">
      <c r="A107" s="306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306"/>
      <c r="N107" s="21"/>
      <c r="O107" s="306"/>
      <c r="P107" s="3"/>
      <c r="Q107" s="3"/>
      <c r="R107" s="3"/>
      <c r="S107" s="303"/>
    </row>
    <row r="108" spans="1:19" s="6" customFormat="1" ht="15">
      <c r="A108" s="306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306"/>
      <c r="N108" s="21"/>
      <c r="O108" s="306"/>
      <c r="P108" s="3"/>
      <c r="Q108" s="3"/>
      <c r="R108" s="3"/>
      <c r="S108" s="303"/>
    </row>
    <row r="109" spans="1:19" s="6" customFormat="1" ht="15">
      <c r="A109" s="306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306"/>
      <c r="N109" s="21"/>
      <c r="O109" s="306"/>
      <c r="P109" s="3"/>
      <c r="Q109" s="3"/>
      <c r="R109" s="3"/>
      <c r="S109" s="303"/>
    </row>
    <row r="110" spans="1:19" s="6" customFormat="1" ht="15">
      <c r="A110" s="306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306"/>
      <c r="N110" s="21"/>
      <c r="O110" s="306"/>
      <c r="P110" s="3"/>
      <c r="Q110" s="3"/>
      <c r="R110" s="3"/>
      <c r="S110" s="303"/>
    </row>
    <row r="111" spans="1:19" s="6" customFormat="1" ht="15">
      <c r="A111" s="306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306"/>
      <c r="N111" s="21"/>
      <c r="O111" s="306"/>
      <c r="P111" s="3"/>
      <c r="Q111" s="3"/>
      <c r="R111" s="3"/>
      <c r="S111" s="303"/>
    </row>
    <row r="112" spans="1:19" s="6" customFormat="1" ht="15">
      <c r="A112" s="306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306"/>
      <c r="N112" s="21"/>
      <c r="O112" s="306"/>
      <c r="P112" s="3"/>
      <c r="Q112" s="3"/>
      <c r="R112" s="3"/>
      <c r="S112" s="303"/>
    </row>
    <row r="113" spans="1:19" s="6" customFormat="1" ht="15">
      <c r="A113" s="306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306"/>
      <c r="N113" s="21"/>
      <c r="O113" s="306"/>
      <c r="P113" s="3"/>
      <c r="Q113" s="3"/>
      <c r="R113" s="3"/>
      <c r="S113" s="303"/>
    </row>
    <row r="114" spans="1:19" s="6" customFormat="1" ht="15">
      <c r="A114" s="306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306"/>
      <c r="N114" s="21"/>
      <c r="O114" s="306"/>
      <c r="P114" s="3"/>
      <c r="Q114" s="3"/>
      <c r="R114" s="3"/>
      <c r="S114" s="303"/>
    </row>
    <row r="115" spans="1:19" s="6" customFormat="1" ht="15">
      <c r="A115" s="306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306"/>
      <c r="N115" s="21"/>
      <c r="O115" s="306"/>
      <c r="P115" s="3"/>
      <c r="Q115" s="3"/>
      <c r="R115" s="3"/>
      <c r="S115" s="303"/>
    </row>
    <row r="116" spans="1:19" s="6" customFormat="1" ht="15">
      <c r="A116" s="306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306"/>
      <c r="N116" s="21"/>
      <c r="O116" s="306"/>
      <c r="P116" s="3"/>
      <c r="Q116" s="3"/>
      <c r="R116" s="3"/>
      <c r="S116" s="303"/>
    </row>
    <row r="117" spans="1:19" s="6" customFormat="1" ht="15">
      <c r="A117" s="306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306"/>
      <c r="N117" s="21"/>
      <c r="O117" s="306"/>
      <c r="P117" s="3"/>
      <c r="Q117" s="3"/>
      <c r="R117" s="3"/>
      <c r="S117" s="303"/>
    </row>
    <row r="118" spans="1:19" s="6" customFormat="1" ht="15">
      <c r="A118" s="306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06"/>
      <c r="N118" s="21"/>
      <c r="O118" s="306"/>
      <c r="P118" s="3"/>
      <c r="Q118" s="3"/>
      <c r="R118" s="3"/>
      <c r="S118" s="303"/>
    </row>
    <row r="119" spans="1:19" s="6" customFormat="1" ht="15">
      <c r="A119" s="306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306"/>
      <c r="N119" s="21"/>
      <c r="O119" s="306"/>
      <c r="P119" s="3"/>
      <c r="Q119" s="3"/>
      <c r="R119" s="3"/>
      <c r="S119" s="303"/>
    </row>
    <row r="120" spans="1:19" s="6" customFormat="1" ht="15">
      <c r="A120" s="306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306"/>
      <c r="N120" s="21"/>
      <c r="O120" s="306"/>
      <c r="P120" s="3"/>
      <c r="Q120" s="3"/>
      <c r="R120" s="3"/>
      <c r="S120" s="303"/>
    </row>
    <row r="121" spans="1:19" s="6" customFormat="1" ht="15">
      <c r="A121" s="306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306"/>
      <c r="N121" s="21"/>
      <c r="O121" s="306"/>
      <c r="P121" s="3"/>
      <c r="Q121" s="3"/>
      <c r="R121" s="3"/>
      <c r="S121" s="303"/>
    </row>
    <row r="122" spans="1:19" s="6" customFormat="1" ht="15">
      <c r="A122" s="306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06"/>
      <c r="N122" s="21"/>
      <c r="O122" s="306"/>
      <c r="P122" s="3"/>
      <c r="Q122" s="3"/>
      <c r="R122" s="3"/>
      <c r="S122" s="303"/>
    </row>
    <row r="123" spans="1:19" s="6" customFormat="1" ht="15">
      <c r="A123" s="306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306"/>
      <c r="N123" s="21"/>
      <c r="O123" s="306"/>
      <c r="P123" s="3"/>
      <c r="Q123" s="3"/>
      <c r="R123" s="3"/>
      <c r="S123" s="303"/>
    </row>
    <row r="124" spans="1:19" s="6" customFormat="1" ht="15">
      <c r="A124" s="306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306"/>
      <c r="N124" s="21"/>
      <c r="O124" s="306"/>
      <c r="P124" s="3"/>
      <c r="Q124" s="3"/>
      <c r="R124" s="3"/>
      <c r="S124" s="303"/>
    </row>
    <row r="125" spans="1:19" s="6" customFormat="1" ht="15">
      <c r="A125" s="306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306"/>
      <c r="N125" s="21"/>
      <c r="O125" s="306"/>
      <c r="P125" s="3"/>
      <c r="Q125" s="3"/>
      <c r="R125" s="3"/>
      <c r="S125" s="303"/>
    </row>
    <row r="126" spans="1:19" s="6" customFormat="1" ht="15">
      <c r="A126" s="306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306"/>
      <c r="N126" s="21"/>
      <c r="O126" s="306"/>
      <c r="P126" s="3"/>
      <c r="Q126" s="3"/>
      <c r="R126" s="3"/>
      <c r="S126" s="303"/>
    </row>
    <row r="127" spans="1:19" s="6" customFormat="1" ht="15">
      <c r="A127" s="306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06"/>
      <c r="N127" s="21"/>
      <c r="O127" s="306"/>
      <c r="P127" s="3"/>
      <c r="Q127" s="3"/>
      <c r="R127" s="3"/>
      <c r="S127" s="303"/>
    </row>
    <row r="128" spans="1:19" s="6" customFormat="1" ht="15">
      <c r="A128" s="306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306"/>
      <c r="N128" s="21"/>
      <c r="O128" s="306"/>
      <c r="P128" s="3"/>
      <c r="Q128" s="3"/>
      <c r="R128" s="3"/>
      <c r="S128" s="303"/>
    </row>
    <row r="129" spans="1:19" s="6" customFormat="1" ht="15">
      <c r="A129" s="306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06"/>
      <c r="N129" s="21"/>
      <c r="O129" s="306"/>
      <c r="P129" s="3"/>
      <c r="Q129" s="3"/>
      <c r="R129" s="3"/>
      <c r="S129" s="303"/>
    </row>
    <row r="130" spans="1:19" s="6" customFormat="1" ht="15">
      <c r="A130" s="306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306"/>
      <c r="N130" s="21"/>
      <c r="O130" s="306"/>
      <c r="P130" s="3"/>
      <c r="Q130" s="3"/>
      <c r="R130" s="3"/>
      <c r="S130" s="303"/>
    </row>
    <row r="131" spans="1:19" s="6" customFormat="1" ht="15">
      <c r="A131" s="306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306"/>
      <c r="N131" s="21"/>
      <c r="O131" s="306"/>
      <c r="P131" s="3"/>
      <c r="Q131" s="3"/>
      <c r="R131" s="3"/>
      <c r="S131" s="303"/>
    </row>
    <row r="132" spans="1:19" s="6" customFormat="1" ht="15">
      <c r="A132" s="306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306"/>
      <c r="N132" s="21"/>
      <c r="O132" s="306"/>
      <c r="P132" s="3"/>
      <c r="Q132" s="3"/>
      <c r="R132" s="3"/>
      <c r="S132" s="303"/>
    </row>
    <row r="133" spans="1:19" s="6" customFormat="1" ht="15">
      <c r="A133" s="306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06"/>
      <c r="N133" s="21"/>
      <c r="O133" s="306"/>
      <c r="P133" s="3"/>
      <c r="Q133" s="3"/>
      <c r="R133" s="3"/>
      <c r="S133" s="303"/>
    </row>
    <row r="134" spans="1:19" s="6" customFormat="1" ht="15">
      <c r="A134" s="306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306"/>
      <c r="N134" s="21"/>
      <c r="O134" s="306"/>
      <c r="P134" s="3"/>
      <c r="Q134" s="3"/>
      <c r="R134" s="3"/>
      <c r="S134" s="303"/>
    </row>
    <row r="135" spans="1:19" s="6" customFormat="1" ht="15">
      <c r="A135" s="306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306"/>
      <c r="N135" s="21"/>
      <c r="O135" s="306"/>
      <c r="P135" s="3"/>
      <c r="Q135" s="3"/>
      <c r="R135" s="3"/>
      <c r="S135" s="303"/>
    </row>
    <row r="136" spans="1:19" s="6" customFormat="1" ht="15">
      <c r="A136" s="306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306"/>
      <c r="N136" s="21"/>
      <c r="O136" s="306"/>
      <c r="P136" s="3"/>
      <c r="Q136" s="3"/>
      <c r="R136" s="3"/>
      <c r="S136" s="303"/>
    </row>
    <row r="137" spans="1:19" s="6" customFormat="1" ht="15">
      <c r="A137" s="306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306"/>
      <c r="N137" s="21"/>
      <c r="O137" s="306"/>
      <c r="P137" s="3"/>
      <c r="Q137" s="3"/>
      <c r="R137" s="3"/>
      <c r="S137" s="303"/>
    </row>
    <row r="138" spans="1:19" s="6" customFormat="1" ht="15">
      <c r="A138" s="306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306"/>
      <c r="N138" s="21"/>
      <c r="O138" s="306"/>
      <c r="P138" s="3"/>
      <c r="Q138" s="3"/>
      <c r="R138" s="3"/>
      <c r="S138" s="303"/>
    </row>
    <row r="139" spans="1:19" s="7" customFormat="1" ht="15">
      <c r="A139" s="306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306"/>
      <c r="N139" s="21"/>
      <c r="O139" s="306"/>
      <c r="P139" s="3"/>
      <c r="Q139" s="3"/>
      <c r="R139" s="3"/>
      <c r="S139" s="303"/>
    </row>
    <row r="140" spans="1:19" s="7" customFormat="1" ht="15">
      <c r="A140" s="306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306"/>
      <c r="N140" s="21"/>
      <c r="O140" s="306"/>
      <c r="P140" s="3"/>
      <c r="Q140" s="3"/>
      <c r="R140" s="3"/>
      <c r="S140" s="303"/>
    </row>
    <row r="141" spans="1:19" s="7" customFormat="1" ht="15">
      <c r="A141" s="306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306"/>
      <c r="N141" s="21"/>
      <c r="O141" s="306"/>
      <c r="P141" s="3"/>
      <c r="Q141" s="3"/>
      <c r="R141" s="3"/>
      <c r="S141" s="303"/>
    </row>
    <row r="142" spans="1:19" s="7" customFormat="1" ht="15">
      <c r="A142" s="306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306"/>
      <c r="N142" s="21"/>
      <c r="O142" s="306"/>
      <c r="P142" s="3"/>
      <c r="Q142" s="3"/>
      <c r="R142" s="3"/>
      <c r="S142" s="303"/>
    </row>
    <row r="143" spans="1:19" s="6" customFormat="1" ht="15">
      <c r="A143" s="306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306"/>
      <c r="N143" s="21"/>
      <c r="O143" s="306"/>
      <c r="P143" s="3"/>
      <c r="Q143" s="3"/>
      <c r="R143" s="3"/>
      <c r="S143" s="303"/>
    </row>
    <row r="144" spans="1:19" s="6" customFormat="1" ht="15">
      <c r="A144" s="306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306"/>
      <c r="N144" s="21"/>
      <c r="O144" s="306"/>
      <c r="P144" s="3"/>
      <c r="Q144" s="3"/>
      <c r="R144" s="3"/>
      <c r="S144" s="303"/>
    </row>
    <row r="145" spans="1:19" s="6" customFormat="1" ht="15">
      <c r="A145" s="306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306"/>
      <c r="N145" s="21"/>
      <c r="O145" s="306"/>
      <c r="P145" s="3"/>
      <c r="Q145" s="3"/>
      <c r="R145" s="3"/>
      <c r="S145" s="303"/>
    </row>
    <row r="146" spans="1:19" s="6" customFormat="1" ht="15">
      <c r="A146" s="306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306"/>
      <c r="N146" s="21"/>
      <c r="O146" s="306"/>
      <c r="P146" s="3"/>
      <c r="Q146" s="3"/>
      <c r="R146" s="3"/>
      <c r="S146" s="303"/>
    </row>
    <row r="147" spans="1:19" s="6" customFormat="1" ht="15">
      <c r="A147" s="306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306"/>
      <c r="N147" s="21"/>
      <c r="O147" s="306"/>
      <c r="P147" s="3"/>
      <c r="Q147" s="3"/>
      <c r="R147" s="3"/>
      <c r="S147" s="303"/>
    </row>
    <row r="148" spans="1:19" s="6" customFormat="1" ht="15">
      <c r="A148" s="306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306"/>
      <c r="N148" s="21"/>
      <c r="O148" s="306"/>
      <c r="P148" s="3"/>
      <c r="Q148" s="3"/>
      <c r="R148" s="3"/>
      <c r="S148" s="303"/>
    </row>
    <row r="149" spans="1:19" s="7" customFormat="1" ht="15">
      <c r="A149" s="306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306"/>
      <c r="N149" s="21"/>
      <c r="O149" s="306"/>
      <c r="P149" s="3"/>
      <c r="Q149" s="3"/>
      <c r="R149" s="3"/>
      <c r="S149" s="303"/>
    </row>
    <row r="150" spans="1:19" s="7" customFormat="1" ht="15">
      <c r="A150" s="306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306"/>
      <c r="N150" s="21"/>
      <c r="O150" s="306"/>
      <c r="P150" s="3"/>
      <c r="Q150" s="3"/>
      <c r="R150" s="3"/>
      <c r="S150" s="303"/>
    </row>
    <row r="151" spans="1:19" s="7" customFormat="1" ht="15">
      <c r="A151" s="306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306"/>
      <c r="N151" s="21"/>
      <c r="O151" s="306"/>
      <c r="P151" s="3"/>
      <c r="Q151" s="3"/>
      <c r="R151" s="3"/>
      <c r="S151" s="303"/>
    </row>
    <row r="152" spans="1:19" s="7" customFormat="1" ht="15">
      <c r="A152" s="306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306"/>
      <c r="N152" s="21"/>
      <c r="O152" s="306"/>
      <c r="P152" s="3"/>
      <c r="Q152" s="3"/>
      <c r="R152" s="3"/>
      <c r="S152" s="303"/>
    </row>
    <row r="153" spans="1:19" s="7" customFormat="1" ht="15">
      <c r="A153" s="306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306"/>
      <c r="N153" s="21"/>
      <c r="O153" s="306"/>
      <c r="P153" s="3"/>
      <c r="Q153" s="3"/>
      <c r="R153" s="3"/>
      <c r="S153" s="303"/>
    </row>
    <row r="154" spans="1:19" s="8" customFormat="1" ht="15">
      <c r="A154" s="306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306"/>
      <c r="N154" s="21"/>
      <c r="O154" s="306"/>
      <c r="P154" s="3"/>
      <c r="Q154" s="3"/>
      <c r="R154" s="3"/>
      <c r="S154" s="303"/>
    </row>
    <row r="155" spans="1:19" s="9" customFormat="1" ht="15">
      <c r="A155" s="306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306"/>
      <c r="N155" s="21"/>
      <c r="O155" s="306"/>
      <c r="P155" s="3"/>
      <c r="Q155" s="3"/>
      <c r="R155" s="3"/>
      <c r="S155" s="303"/>
    </row>
    <row r="156" spans="1:19" s="6" customFormat="1" ht="15">
      <c r="A156" s="306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306"/>
      <c r="N156" s="21"/>
      <c r="O156" s="306"/>
      <c r="P156" s="3"/>
      <c r="Q156" s="3"/>
      <c r="R156" s="3"/>
      <c r="S156" s="303"/>
    </row>
    <row r="157" spans="1:19" s="6" customFormat="1" ht="15">
      <c r="A157" s="306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306"/>
      <c r="N157" s="21"/>
      <c r="O157" s="306"/>
      <c r="P157" s="3"/>
      <c r="Q157" s="3"/>
      <c r="R157" s="3"/>
      <c r="S157" s="303"/>
    </row>
    <row r="158" spans="1:19" s="6" customFormat="1" ht="15">
      <c r="A158" s="306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306"/>
      <c r="N158" s="21"/>
      <c r="O158" s="306"/>
      <c r="P158" s="3"/>
      <c r="Q158" s="3"/>
      <c r="R158" s="3"/>
      <c r="S158" s="303"/>
    </row>
    <row r="159" spans="1:19" s="7" customFormat="1" ht="15">
      <c r="A159" s="306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306"/>
      <c r="N159" s="21"/>
      <c r="O159" s="306"/>
      <c r="P159" s="3"/>
      <c r="Q159" s="3"/>
      <c r="R159" s="3"/>
      <c r="S159" s="303"/>
    </row>
    <row r="160" spans="1:19" s="6" customFormat="1" ht="15">
      <c r="A160" s="306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306"/>
      <c r="N160" s="21"/>
      <c r="O160" s="306"/>
      <c r="P160" s="3"/>
      <c r="Q160" s="3"/>
      <c r="R160" s="3"/>
      <c r="S160" s="303"/>
    </row>
    <row r="161" spans="1:19" s="6" customFormat="1" ht="15">
      <c r="A161" s="306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306"/>
      <c r="N161" s="21"/>
      <c r="O161" s="306"/>
      <c r="P161" s="3"/>
      <c r="Q161" s="3"/>
      <c r="R161" s="3"/>
      <c r="S161" s="303"/>
    </row>
    <row r="162" spans="1:19" s="6" customFormat="1" ht="15">
      <c r="A162" s="306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306"/>
      <c r="N162" s="21"/>
      <c r="O162" s="306"/>
      <c r="P162" s="3"/>
      <c r="Q162" s="3"/>
      <c r="R162" s="3"/>
      <c r="S162" s="303"/>
    </row>
    <row r="163" spans="1:19" s="6" customFormat="1" ht="15">
      <c r="A163" s="306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306"/>
      <c r="N163" s="21"/>
      <c r="O163" s="306"/>
      <c r="P163" s="3"/>
      <c r="Q163" s="3"/>
      <c r="R163" s="3"/>
      <c r="S163" s="303"/>
    </row>
    <row r="164" spans="1:19" s="6" customFormat="1" ht="15">
      <c r="A164" s="306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306"/>
      <c r="N164" s="21"/>
      <c r="O164" s="306"/>
      <c r="P164" s="3"/>
      <c r="Q164" s="3"/>
      <c r="R164" s="3"/>
      <c r="S164" s="303"/>
    </row>
    <row r="165" spans="1:19" s="6" customFormat="1" ht="15">
      <c r="A165" s="306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306"/>
      <c r="N165" s="21"/>
      <c r="O165" s="306"/>
      <c r="P165" s="3"/>
      <c r="Q165" s="3"/>
      <c r="R165" s="3"/>
      <c r="S165" s="303"/>
    </row>
    <row r="166" spans="1:19" s="6" customFormat="1" ht="15">
      <c r="A166" s="306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306"/>
      <c r="N166" s="21"/>
      <c r="O166" s="306"/>
      <c r="P166" s="3"/>
      <c r="Q166" s="3"/>
      <c r="R166" s="3"/>
      <c r="S166" s="303"/>
    </row>
    <row r="167" spans="1:19" s="6" customFormat="1" ht="15">
      <c r="A167" s="306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306"/>
      <c r="N167" s="21"/>
      <c r="O167" s="306"/>
      <c r="P167" s="3"/>
      <c r="Q167" s="3"/>
      <c r="R167" s="3"/>
      <c r="S167" s="303"/>
    </row>
    <row r="168" spans="1:19" s="7" customFormat="1" ht="15">
      <c r="A168" s="306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306"/>
      <c r="N168" s="21"/>
      <c r="O168" s="306"/>
      <c r="P168" s="3"/>
      <c r="Q168" s="3"/>
      <c r="R168" s="3"/>
      <c r="S168" s="303"/>
    </row>
    <row r="169" spans="1:19" s="7" customFormat="1" ht="15">
      <c r="A169" s="306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306"/>
      <c r="N169" s="21"/>
      <c r="O169" s="306"/>
      <c r="P169" s="3"/>
      <c r="Q169" s="3"/>
      <c r="R169" s="3"/>
      <c r="S169" s="303"/>
    </row>
    <row r="170" spans="1:19" s="7" customFormat="1" ht="15">
      <c r="A170" s="306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306"/>
      <c r="N170" s="21"/>
      <c r="O170" s="306"/>
      <c r="P170" s="3"/>
      <c r="Q170" s="3"/>
      <c r="R170" s="3"/>
      <c r="S170" s="303"/>
    </row>
    <row r="171" spans="1:19" s="7" customFormat="1" ht="15">
      <c r="A171" s="306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306"/>
      <c r="N171" s="21"/>
      <c r="O171" s="306"/>
      <c r="P171" s="3"/>
      <c r="Q171" s="3"/>
      <c r="R171" s="3"/>
      <c r="S171" s="303"/>
    </row>
    <row r="172" spans="1:19" s="7" customFormat="1" ht="15">
      <c r="A172" s="306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306"/>
      <c r="N172" s="21"/>
      <c r="O172" s="306"/>
      <c r="P172" s="3"/>
      <c r="Q172" s="3"/>
      <c r="R172" s="3"/>
      <c r="S172" s="303"/>
    </row>
    <row r="173" spans="1:19" s="6" customFormat="1" ht="15">
      <c r="A173" s="306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306"/>
      <c r="N173" s="21"/>
      <c r="O173" s="306"/>
      <c r="P173" s="3"/>
      <c r="Q173" s="3"/>
      <c r="R173" s="3"/>
      <c r="S173" s="303"/>
    </row>
    <row r="174" spans="1:19" s="6" customFormat="1" ht="15">
      <c r="A174" s="306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306"/>
      <c r="N174" s="21"/>
      <c r="O174" s="306"/>
      <c r="P174" s="3"/>
      <c r="Q174" s="3"/>
      <c r="R174" s="3"/>
      <c r="S174" s="303"/>
    </row>
    <row r="175" spans="1:19" s="6" customFormat="1" ht="15">
      <c r="A175" s="306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306"/>
      <c r="N175" s="21"/>
      <c r="O175" s="306"/>
      <c r="P175" s="3"/>
      <c r="Q175" s="3"/>
      <c r="R175" s="3"/>
      <c r="S175" s="303"/>
    </row>
    <row r="176" spans="1:19" s="6" customFormat="1" ht="15">
      <c r="A176" s="306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306"/>
      <c r="N176" s="21"/>
      <c r="O176" s="306"/>
      <c r="P176" s="3"/>
      <c r="Q176" s="3"/>
      <c r="R176" s="3"/>
      <c r="S176" s="303"/>
    </row>
    <row r="177" spans="1:19" s="6" customFormat="1" ht="15">
      <c r="A177" s="306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306"/>
      <c r="N177" s="21"/>
      <c r="O177" s="306"/>
      <c r="P177" s="3"/>
      <c r="Q177" s="3"/>
      <c r="R177" s="3"/>
      <c r="S177" s="303"/>
    </row>
    <row r="178" spans="1:19" s="6" customFormat="1" ht="15">
      <c r="A178" s="306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306"/>
      <c r="N178" s="21"/>
      <c r="O178" s="306"/>
      <c r="P178" s="3"/>
      <c r="Q178" s="3"/>
      <c r="R178" s="3"/>
      <c r="S178" s="303"/>
    </row>
    <row r="179" spans="1:19" s="6" customFormat="1" ht="15">
      <c r="A179" s="306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306"/>
      <c r="N179" s="21"/>
      <c r="O179" s="306"/>
      <c r="P179" s="3"/>
      <c r="Q179" s="3"/>
      <c r="R179" s="3"/>
      <c r="S179" s="303"/>
    </row>
    <row r="180" spans="1:19" s="6" customFormat="1" ht="15">
      <c r="A180" s="306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306"/>
      <c r="N180" s="21"/>
      <c r="O180" s="306"/>
      <c r="P180" s="3"/>
      <c r="Q180" s="3"/>
      <c r="R180" s="3"/>
      <c r="S180" s="303"/>
    </row>
    <row r="181" spans="1:19" s="6" customFormat="1" ht="15">
      <c r="A181" s="306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306"/>
      <c r="N181" s="21"/>
      <c r="O181" s="306"/>
      <c r="P181" s="3"/>
      <c r="Q181" s="3"/>
      <c r="R181" s="3"/>
      <c r="S181" s="303"/>
    </row>
    <row r="182" spans="1:19" s="7" customFormat="1" ht="15">
      <c r="A182" s="306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306"/>
      <c r="N182" s="21"/>
      <c r="O182" s="306"/>
      <c r="P182" s="3"/>
      <c r="Q182" s="3"/>
      <c r="R182" s="3"/>
      <c r="S182" s="303"/>
    </row>
    <row r="183" spans="1:19" s="7" customFormat="1" ht="15">
      <c r="A183" s="306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306"/>
      <c r="N183" s="21"/>
      <c r="O183" s="306"/>
      <c r="P183" s="3"/>
      <c r="Q183" s="3"/>
      <c r="R183" s="3"/>
      <c r="S183" s="303"/>
    </row>
    <row r="184" spans="1:19" s="7" customFormat="1" ht="15">
      <c r="A184" s="306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306"/>
      <c r="N184" s="21"/>
      <c r="O184" s="306"/>
      <c r="P184" s="3"/>
      <c r="Q184" s="3"/>
      <c r="R184" s="3"/>
      <c r="S184" s="303"/>
    </row>
    <row r="185" spans="1:19" s="6" customFormat="1" ht="15">
      <c r="A185" s="306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306"/>
      <c r="N185" s="21"/>
      <c r="O185" s="306"/>
      <c r="P185" s="3"/>
      <c r="Q185" s="3"/>
      <c r="R185" s="3"/>
      <c r="S185" s="303"/>
    </row>
    <row r="186" spans="1:19" s="6" customFormat="1" ht="15">
      <c r="A186" s="306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306"/>
      <c r="N186" s="21"/>
      <c r="O186" s="306"/>
      <c r="P186" s="3"/>
      <c r="Q186" s="3"/>
      <c r="R186" s="3"/>
      <c r="S186" s="303"/>
    </row>
    <row r="187" spans="1:19" s="6" customFormat="1" ht="15">
      <c r="A187" s="306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306"/>
      <c r="N187" s="21"/>
      <c r="O187" s="306"/>
      <c r="P187" s="3"/>
      <c r="Q187" s="3"/>
      <c r="R187" s="3"/>
      <c r="S187" s="303"/>
    </row>
    <row r="188" spans="1:19" s="6" customFormat="1" ht="15">
      <c r="A188" s="306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306"/>
      <c r="N188" s="21"/>
      <c r="O188" s="306"/>
      <c r="P188" s="3"/>
      <c r="Q188" s="3"/>
      <c r="R188" s="3"/>
      <c r="S188" s="303"/>
    </row>
    <row r="189" spans="1:19" s="6" customFormat="1" ht="15">
      <c r="A189" s="306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306"/>
      <c r="N189" s="21"/>
      <c r="O189" s="306"/>
      <c r="P189" s="3"/>
      <c r="Q189" s="3"/>
      <c r="R189" s="3"/>
      <c r="S189" s="303"/>
    </row>
    <row r="190" spans="1:19" s="6" customFormat="1" ht="15">
      <c r="A190" s="306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306"/>
      <c r="N190" s="21"/>
      <c r="O190" s="306"/>
      <c r="P190" s="3"/>
      <c r="Q190" s="3"/>
      <c r="R190" s="3"/>
      <c r="S190" s="303"/>
    </row>
    <row r="191" spans="1:19" s="6" customFormat="1" ht="15">
      <c r="A191" s="306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306"/>
      <c r="N191" s="21"/>
      <c r="O191" s="306"/>
      <c r="P191" s="3"/>
      <c r="Q191" s="3"/>
      <c r="R191" s="3"/>
      <c r="S191" s="303"/>
    </row>
    <row r="192" spans="1:19" s="7" customFormat="1" ht="15">
      <c r="A192" s="306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306"/>
      <c r="N192" s="21"/>
      <c r="O192" s="306"/>
      <c r="P192" s="3"/>
      <c r="Q192" s="3"/>
      <c r="R192" s="3"/>
      <c r="S192" s="303"/>
    </row>
    <row r="193" spans="1:19" s="6" customFormat="1" ht="15">
      <c r="A193" s="306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306"/>
      <c r="N193" s="21"/>
      <c r="O193" s="306"/>
      <c r="P193" s="3"/>
      <c r="Q193" s="3"/>
      <c r="R193" s="3"/>
      <c r="S193" s="303"/>
    </row>
    <row r="194" spans="1:19" s="6" customFormat="1" ht="15">
      <c r="A194" s="306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306"/>
      <c r="N194" s="21"/>
      <c r="O194" s="306"/>
      <c r="P194" s="3"/>
      <c r="Q194" s="3"/>
      <c r="R194" s="3"/>
      <c r="S194" s="303"/>
    </row>
    <row r="195" spans="1:19" s="6" customFormat="1" ht="15">
      <c r="A195" s="306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306"/>
      <c r="N195" s="21"/>
      <c r="O195" s="306"/>
      <c r="P195" s="3"/>
      <c r="Q195" s="3"/>
      <c r="R195" s="3"/>
      <c r="S195" s="303"/>
    </row>
    <row r="196" spans="1:19" s="6" customFormat="1" ht="15">
      <c r="A196" s="306"/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06"/>
      <c r="N196" s="21"/>
      <c r="O196" s="306"/>
      <c r="P196" s="3"/>
      <c r="Q196" s="3"/>
      <c r="R196" s="3"/>
      <c r="S196" s="303"/>
    </row>
    <row r="197" spans="1:19" s="6" customFormat="1" ht="15">
      <c r="A197" s="306"/>
      <c r="B197" s="1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306"/>
      <c r="N197" s="21"/>
      <c r="O197" s="306"/>
      <c r="P197" s="3"/>
      <c r="Q197" s="3"/>
      <c r="R197" s="3"/>
      <c r="S197" s="303"/>
    </row>
    <row r="198" spans="1:19" s="6" customFormat="1" ht="15">
      <c r="A198" s="306"/>
      <c r="B198" s="1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306"/>
      <c r="N198" s="21"/>
      <c r="O198" s="306"/>
      <c r="P198" s="3"/>
      <c r="Q198" s="3"/>
      <c r="R198" s="3"/>
      <c r="S198" s="303"/>
    </row>
    <row r="199" spans="1:19" s="6" customFormat="1" ht="15">
      <c r="A199" s="306"/>
      <c r="B199" s="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306"/>
      <c r="N199" s="21"/>
      <c r="O199" s="306"/>
      <c r="P199" s="3"/>
      <c r="Q199" s="3"/>
      <c r="R199" s="3"/>
      <c r="S199" s="303"/>
    </row>
    <row r="200" spans="1:19" s="6" customFormat="1" ht="15">
      <c r="A200" s="306"/>
      <c r="B200" s="1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306"/>
      <c r="N200" s="21"/>
      <c r="O200" s="306"/>
      <c r="P200" s="3"/>
      <c r="Q200" s="3"/>
      <c r="R200" s="3"/>
      <c r="S200" s="303"/>
    </row>
    <row r="201" spans="1:19" s="6" customFormat="1" ht="15">
      <c r="A201" s="306"/>
      <c r="B201" s="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306"/>
      <c r="N201" s="21"/>
      <c r="O201" s="306"/>
      <c r="P201" s="3"/>
      <c r="Q201" s="3"/>
      <c r="R201" s="3"/>
      <c r="S201" s="303"/>
    </row>
  </sheetData>
  <sheetProtection/>
  <mergeCells count="86">
    <mergeCell ref="M18:S18"/>
    <mergeCell ref="C30:N30"/>
    <mergeCell ref="A4:B4"/>
    <mergeCell ref="C4:F4"/>
    <mergeCell ref="G4:L4"/>
    <mergeCell ref="M4:S4"/>
    <mergeCell ref="A9:B9"/>
    <mergeCell ref="G9:L9"/>
    <mergeCell ref="M9:S9"/>
    <mergeCell ref="A10:B10"/>
    <mergeCell ref="S2:S3"/>
    <mergeCell ref="M10:S10"/>
    <mergeCell ref="A11:B11"/>
    <mergeCell ref="C11:F11"/>
    <mergeCell ref="G11:L11"/>
    <mergeCell ref="M11:S11"/>
    <mergeCell ref="G10:L10"/>
    <mergeCell ref="K2:K3"/>
    <mergeCell ref="L2:L3"/>
    <mergeCell ref="M2:N3"/>
    <mergeCell ref="O2:P3"/>
    <mergeCell ref="Q2:R3"/>
    <mergeCell ref="A1:B1"/>
    <mergeCell ref="A2:A3"/>
    <mergeCell ref="B2:B3"/>
    <mergeCell ref="C2:F2"/>
    <mergeCell ref="G2:J2"/>
    <mergeCell ref="A24:B24"/>
    <mergeCell ref="C24:F24"/>
    <mergeCell ref="G24:L24"/>
    <mergeCell ref="M24:S24"/>
    <mergeCell ref="A21:B21"/>
    <mergeCell ref="A8:B8"/>
    <mergeCell ref="G8:L8"/>
    <mergeCell ref="M8:S8"/>
    <mergeCell ref="A18:B18"/>
    <mergeCell ref="G18:L18"/>
    <mergeCell ref="G22:L22"/>
    <mergeCell ref="M22:S22"/>
    <mergeCell ref="A23:B23"/>
    <mergeCell ref="G23:L23"/>
    <mergeCell ref="M23:S23"/>
    <mergeCell ref="A19:B19"/>
    <mergeCell ref="G19:L19"/>
    <mergeCell ref="M19:S19"/>
    <mergeCell ref="G20:L20"/>
    <mergeCell ref="M20:S20"/>
    <mergeCell ref="A74:B74"/>
    <mergeCell ref="C74:F74"/>
    <mergeCell ref="G74:L74"/>
    <mergeCell ref="A77:B77"/>
    <mergeCell ref="G77:L77"/>
    <mergeCell ref="A75:B75"/>
    <mergeCell ref="G75:L75"/>
    <mergeCell ref="A76:B76"/>
    <mergeCell ref="G76:L76"/>
    <mergeCell ref="T2:T3"/>
    <mergeCell ref="G29:L29"/>
    <mergeCell ref="M29:S29"/>
    <mergeCell ref="M67:S67"/>
    <mergeCell ref="A71:B71"/>
    <mergeCell ref="A27:B27"/>
    <mergeCell ref="G27:L27"/>
    <mergeCell ref="M27:S27"/>
    <mergeCell ref="A28:B28"/>
    <mergeCell ref="G28:L28"/>
    <mergeCell ref="M28:S28"/>
    <mergeCell ref="A20:B20"/>
    <mergeCell ref="A66:B66"/>
    <mergeCell ref="A29:B29"/>
    <mergeCell ref="A67:B67"/>
    <mergeCell ref="C67:F67"/>
    <mergeCell ref="G67:L67"/>
    <mergeCell ref="G21:L21"/>
    <mergeCell ref="M21:S21"/>
    <mergeCell ref="A22:B22"/>
    <mergeCell ref="M77:S77"/>
    <mergeCell ref="M74:S74"/>
    <mergeCell ref="G65:L65"/>
    <mergeCell ref="G81:L81"/>
    <mergeCell ref="G66:L66"/>
    <mergeCell ref="G78:L78"/>
    <mergeCell ref="G79:L79"/>
    <mergeCell ref="G80:L80"/>
    <mergeCell ref="M75:S75"/>
    <mergeCell ref="M76:S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28125" defaultRowHeight="12.75"/>
  <cols>
    <col min="1" max="1" width="22.00390625" style="23" bestFit="1" customWidth="1"/>
    <col min="2" max="2" width="23.7109375" style="23" bestFit="1" customWidth="1"/>
    <col min="3" max="3" width="9.28125" style="23" customWidth="1"/>
    <col min="4" max="4" width="24.00390625" style="23" bestFit="1" customWidth="1"/>
    <col min="5" max="16384" width="9.28125" style="23" customWidth="1"/>
  </cols>
  <sheetData>
    <row r="1" spans="1:5" ht="15">
      <c r="A1" s="23" t="s">
        <v>16</v>
      </c>
      <c r="B1" s="23" t="s">
        <v>17</v>
      </c>
      <c r="C1" s="23" t="s">
        <v>13</v>
      </c>
      <c r="D1" s="23" t="s">
        <v>14</v>
      </c>
      <c r="E1" s="23" t="s">
        <v>15</v>
      </c>
    </row>
    <row r="2" spans="1:5" ht="15">
      <c r="A2" s="23" t="s">
        <v>18</v>
      </c>
      <c r="B2" s="23" t="s">
        <v>19</v>
      </c>
      <c r="C2" s="23" t="s">
        <v>13</v>
      </c>
      <c r="D2" s="23" t="s">
        <v>14</v>
      </c>
      <c r="E2" s="23" t="s">
        <v>15</v>
      </c>
    </row>
    <row r="3" spans="1:4" ht="15">
      <c r="A3" s="23" t="s">
        <v>20</v>
      </c>
      <c r="B3" s="23" t="s">
        <v>21</v>
      </c>
      <c r="C3" s="23" t="s">
        <v>22</v>
      </c>
      <c r="D3" s="23" t="s">
        <v>23</v>
      </c>
    </row>
    <row r="4" spans="1:4" ht="15">
      <c r="A4" s="23" t="s">
        <v>24</v>
      </c>
      <c r="B4" s="23" t="s">
        <v>25</v>
      </c>
      <c r="D4" s="23" t="s">
        <v>22</v>
      </c>
    </row>
    <row r="5" ht="15">
      <c r="B5" s="23" t="s">
        <v>26</v>
      </c>
    </row>
    <row r="6" ht="15">
      <c r="B6" s="23" t="s">
        <v>27</v>
      </c>
    </row>
    <row r="7" ht="15">
      <c r="B7" s="23" t="s">
        <v>28</v>
      </c>
    </row>
    <row r="8" ht="15">
      <c r="B8" s="23" t="s">
        <v>29</v>
      </c>
    </row>
    <row r="9" ht="15">
      <c r="B9" s="23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emma</cp:lastModifiedBy>
  <cp:lastPrinted>2017-01-27T08:23:00Z</cp:lastPrinted>
  <dcterms:created xsi:type="dcterms:W3CDTF">2009-11-09T08:26:21Z</dcterms:created>
  <dcterms:modified xsi:type="dcterms:W3CDTF">2020-06-08T06:11:36Z</dcterms:modified>
  <cp:category/>
  <cp:version/>
  <cp:contentType/>
  <cp:contentStatus/>
</cp:coreProperties>
</file>