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közös" sheetId="1" r:id="rId1"/>
    <sheet name="mesterszak_IH" sheetId="2" r:id="rId2"/>
    <sheet name="mesterszak_MGSF" sheetId="3" r:id="rId3"/>
    <sheet name="mesterszak_MIM" sheetId="4" r:id="rId4"/>
    <sheet name="mesterszak_NÖB" sheetId="5" r:id="rId5"/>
    <sheet name="mesterszak_ÖEK" sheetId="6" r:id="rId6"/>
    <sheet name="segédtábla" sheetId="7" state="hidden" r:id="rId7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comments1.xml><?xml version="1.0" encoding="utf-8"?>
<comments xmlns="http://schemas.openxmlformats.org/spreadsheetml/2006/main">
  <authors>
    <author>Nyitray L?szl?</author>
  </authors>
  <commentList>
    <comment ref="B13" authorId="0">
      <text>
        <r>
          <rPr>
            <b/>
            <sz val="9"/>
            <rFont val="Segoe UI"/>
            <family val="2"/>
          </rPr>
          <t>Nyitray László:</t>
        </r>
        <r>
          <rPr>
            <sz val="9"/>
            <rFont val="Segoe UI"/>
            <family val="2"/>
          </rPr>
          <t xml:space="preserve">
specializáció specifikus a gyak része
</t>
        </r>
      </text>
    </comment>
  </commentList>
</comments>
</file>

<file path=xl/sharedStrings.xml><?xml version="1.0" encoding="utf-8"?>
<sst xmlns="http://schemas.openxmlformats.org/spreadsheetml/2006/main" count="2418" uniqueCount="717">
  <si>
    <t>Ea</t>
  </si>
  <si>
    <t>Gy</t>
  </si>
  <si>
    <t>Tantárgy</t>
  </si>
  <si>
    <t>Kód</t>
  </si>
  <si>
    <t>Előfeltétel I.</t>
  </si>
  <si>
    <t>Előfeltétel II.</t>
  </si>
  <si>
    <t>Tantárgyfelelős</t>
  </si>
  <si>
    <t>Előfeltételek</t>
  </si>
  <si>
    <t>erős</t>
  </si>
  <si>
    <t>gyenge</t>
  </si>
  <si>
    <t>Lgy</t>
  </si>
  <si>
    <t>Előfeltétel III.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</si>
  <si>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</si>
  <si>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</si>
  <si>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</si>
  <si>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</si>
  <si>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</si>
  <si>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</si>
  <si>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</si>
  <si>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</si>
  <si>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</si>
  <si>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</si>
  <si>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</si>
  <si>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</si>
  <si>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</si>
  <si>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</si>
  <si>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</si>
  <si>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</si>
  <si>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</si>
  <si>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</si>
  <si>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</si>
  <si>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</si>
  <si>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konz</t>
  </si>
  <si>
    <t>Óra</t>
  </si>
  <si>
    <t>Kr.</t>
  </si>
  <si>
    <t>Ért.</t>
  </si>
  <si>
    <t>x</t>
  </si>
  <si>
    <t>K</t>
  </si>
  <si>
    <t>Gyj</t>
  </si>
  <si>
    <t>összes kontaktóra</t>
  </si>
  <si>
    <t>összes kredit</t>
  </si>
  <si>
    <t>összes kollokvium</t>
  </si>
  <si>
    <t xml:space="preserve"> </t>
  </si>
  <si>
    <t>Bioinformatika EA</t>
  </si>
  <si>
    <t>Bioinformatika GY</t>
  </si>
  <si>
    <t>Diplomamunka (30 kr)</t>
  </si>
  <si>
    <t>(erről vagy bármelyik specializáció kötelező és kötelezően választható listájáról kell felvenni)</t>
  </si>
  <si>
    <t>Kísérletes növénybiologiai projektmunka GY</t>
  </si>
  <si>
    <t>Növényi szaporodásbiológia EA</t>
  </si>
  <si>
    <t>Növényi fotobiológia EA</t>
  </si>
  <si>
    <t>Növényi stresszbiológia EA</t>
  </si>
  <si>
    <t>Növény-mikroba kölcsönhatások EA</t>
  </si>
  <si>
    <t>Növény és gomba hatóanyagok EA</t>
  </si>
  <si>
    <t>Kristóf Zoltán</t>
  </si>
  <si>
    <t>Solti Ádám</t>
  </si>
  <si>
    <t>Rudnóy Szabolcs</t>
  </si>
  <si>
    <t>Tamás László</t>
  </si>
  <si>
    <t>Bóka Károly</t>
  </si>
  <si>
    <t>A növények molekuláris biológiája EA</t>
  </si>
  <si>
    <t>Haszonnövények biológiája EA</t>
  </si>
  <si>
    <t>Trópusi erdők ökofiziológiája EA</t>
  </si>
  <si>
    <t>A szárazságtűrés  ökofiziológiája EA</t>
  </si>
  <si>
    <t>A gombák élettana EA</t>
  </si>
  <si>
    <t>Növényi transzformálás és transzgénikus növények EA</t>
  </si>
  <si>
    <t>Fluoreszcencia mikroszkópia EA</t>
  </si>
  <si>
    <t>Fluoreszcencia mikroszkópia GY</t>
  </si>
  <si>
    <t>Növényi ionomika EA</t>
  </si>
  <si>
    <t>Növényi ionomika GY</t>
  </si>
  <si>
    <t>Gélelektroforézis alkalmazása a növénybiológiában GY</t>
  </si>
  <si>
    <t>Növényi szövettenyésztés EA</t>
  </si>
  <si>
    <t>Növényi szövettenyésztés GY</t>
  </si>
  <si>
    <t>Solymosi Katalin</t>
  </si>
  <si>
    <t>Fodor Ferenc</t>
  </si>
  <si>
    <t>Bratek Zoltán</t>
  </si>
  <si>
    <t>Vági Pál</t>
  </si>
  <si>
    <t>Preininger Éva</t>
  </si>
  <si>
    <t>Böddi Béla</t>
  </si>
  <si>
    <t>Bioinformatika Gy</t>
  </si>
  <si>
    <t>Élettani vizsgáló módszerek GY</t>
  </si>
  <si>
    <t>Szabályozásbiológia EA</t>
  </si>
  <si>
    <t>Neuroanatómia GY</t>
  </si>
  <si>
    <t>Az ember növekedése és érése EA</t>
  </si>
  <si>
    <t>Celluláris neurofiziológia EA</t>
  </si>
  <si>
    <t>Neurokémia EA</t>
  </si>
  <si>
    <t>Viselkedésélettan EA</t>
  </si>
  <si>
    <t>Biológiai ritmusok EA</t>
  </si>
  <si>
    <t>Elektrofiziológia Gy</t>
  </si>
  <si>
    <t>Idegi sejtdifferenciáció I. EA</t>
  </si>
  <si>
    <t>Glia sejtek élettana EA</t>
  </si>
  <si>
    <t>Kísérletes őssejtbiológia: EA</t>
  </si>
  <si>
    <t>Kórélettan I. EA</t>
  </si>
  <si>
    <t>Kórélettan II. EA</t>
  </si>
  <si>
    <t>Kórélettan III. GY</t>
  </si>
  <si>
    <t>Fénymikroszkópos technikák Gy</t>
  </si>
  <si>
    <t>Méréstechnikák a neurobiológiában Gy</t>
  </si>
  <si>
    <t>Neuroendokrinológia EA</t>
  </si>
  <si>
    <t>Neuropeptidek EA</t>
  </si>
  <si>
    <t>Neurotoxikológia EA</t>
  </si>
  <si>
    <t>Neurofarmakológia EA</t>
  </si>
  <si>
    <t>Humán morfológia I. EA</t>
  </si>
  <si>
    <t>Humán morfológia II. EA</t>
  </si>
  <si>
    <t>A Kárpát-medence népességtörténete EA</t>
  </si>
  <si>
    <t>Adatkezelési és modellezési módszerek a humánbiológiában GY</t>
  </si>
  <si>
    <t>Alkalmazott humánbiológia I. GY</t>
  </si>
  <si>
    <t>Alkalmazott humánbiológia II. GY</t>
  </si>
  <si>
    <t>Dermatoglyphia EA</t>
  </si>
  <si>
    <t>Emberszármazástan  EA</t>
  </si>
  <si>
    <t>Történeti embertani vizsgálati módszerek GY</t>
  </si>
  <si>
    <t>Paleopatológia EA</t>
  </si>
  <si>
    <t>(kötelezően választhatókból is teljesíthető)</t>
  </si>
  <si>
    <t>szabadon válaszható</t>
  </si>
  <si>
    <t>Vellai Tibor</t>
  </si>
  <si>
    <t>Podani János</t>
  </si>
  <si>
    <t>Lőw Péter</t>
  </si>
  <si>
    <t>Miklósi Ádám</t>
  </si>
  <si>
    <t>Dobolyi Árpád</t>
  </si>
  <si>
    <t>Oborny Beáta</t>
  </si>
  <si>
    <t>Nyitray László</t>
  </si>
  <si>
    <t>Kacskovics Imre</t>
  </si>
  <si>
    <t>Józsi Mihály</t>
  </si>
  <si>
    <t>Vajna Balázs</t>
  </si>
  <si>
    <t>Kovács Mihály</t>
  </si>
  <si>
    <t>Márialigeti Károly</t>
  </si>
  <si>
    <t>Bajtay Zsuzsa</t>
  </si>
  <si>
    <t>Kovács Mikály</t>
  </si>
  <si>
    <t>Kardos József</t>
  </si>
  <si>
    <t>Reményi Attila (MTA TTK)</t>
  </si>
  <si>
    <t>Veneki István</t>
  </si>
  <si>
    <t>Dosztányi Zsuzsanna</t>
  </si>
  <si>
    <t>Borsodi Andrea</t>
  </si>
  <si>
    <t>Tóth Erika</t>
  </si>
  <si>
    <t>Makk Judit</t>
  </si>
  <si>
    <t>Felföldi Tamás</t>
  </si>
  <si>
    <t>Kovács M. Gábor</t>
  </si>
  <si>
    <t>Kukolya József (KÉKI)</t>
  </si>
  <si>
    <t>Török Júlia</t>
  </si>
  <si>
    <t>Belák Ágnes (SZIE)</t>
  </si>
  <si>
    <t>Barna Balázs (MTA)</t>
  </si>
  <si>
    <t>Fodor László (ÁTE)</t>
  </si>
  <si>
    <t>Forgách Petra (ÁTE)</t>
  </si>
  <si>
    <t>Kristóf Katalin (SE)</t>
  </si>
  <si>
    <t>Takács Mária (OEK)</t>
  </si>
  <si>
    <t>Földvári Gábor</t>
  </si>
  <si>
    <t>Csire Márta (OEK)</t>
  </si>
  <si>
    <t>Molekuláris sejtbiológia EA</t>
  </si>
  <si>
    <t>Genetika és populációgenetika EA</t>
  </si>
  <si>
    <t>A programozott sejtpusztulás és az autofágia EA</t>
  </si>
  <si>
    <t>Molekuláris genetikai gyakorlat GY</t>
  </si>
  <si>
    <t>Sejt- és szövettani vizsgáló módszerek GY</t>
  </si>
  <si>
    <t>Magasabb módszertani gyakorlat II. GY</t>
  </si>
  <si>
    <t>Az eukarióta génműködés szabályozása EA</t>
  </si>
  <si>
    <t>Genomika EA</t>
  </si>
  <si>
    <t>Tumorbiológia EA</t>
  </si>
  <si>
    <t>Baktérium és fág genetika EA</t>
  </si>
  <si>
    <t>Biológiai membránok EA</t>
  </si>
  <si>
    <t>Fejlődésgenetika GY</t>
  </si>
  <si>
    <t>Fejlődéstan I. EA</t>
  </si>
  <si>
    <t>Fejlődéstan II. GY</t>
  </si>
  <si>
    <t>Genetikai analízis EA</t>
  </si>
  <si>
    <t>Géntérképezés EA</t>
  </si>
  <si>
    <t>Haladó Drosophila genetika GY</t>
  </si>
  <si>
    <t>Humán molekuláris genetika EA</t>
  </si>
  <si>
    <t>Igazságügyi genetika EA</t>
  </si>
  <si>
    <t>Immuncitokémia GY</t>
  </si>
  <si>
    <t>Molekuláris evolúció EA</t>
  </si>
  <si>
    <t>Őssejtbiológia I. EA</t>
  </si>
  <si>
    <t>Őssejtbiológia II. EA</t>
  </si>
  <si>
    <t>Őssejtek és regeneráció EA</t>
  </si>
  <si>
    <t>Prokarióta génszabályozás EA</t>
  </si>
  <si>
    <t>Receptorok, jelátvitel, sejtek közötti kommunikáció EA</t>
  </si>
  <si>
    <t>Rekombináció és alkalmazása a géntechnológiában EA</t>
  </si>
  <si>
    <t>Transzgénikus élőlények EA</t>
  </si>
  <si>
    <t>Csikós György</t>
  </si>
  <si>
    <t>Takács Krisztina</t>
  </si>
  <si>
    <t>Egyed Balázs</t>
  </si>
  <si>
    <t>Juhász Gábor</t>
  </si>
  <si>
    <t>Kovács János</t>
  </si>
  <si>
    <t>Orosz László</t>
  </si>
  <si>
    <t>Sarkadi Balázs</t>
  </si>
  <si>
    <t>Molnár Kinga</t>
  </si>
  <si>
    <t>Varga Máté</t>
  </si>
  <si>
    <t>Pádár Zsolt</t>
  </si>
  <si>
    <t>Uher Ferenc</t>
  </si>
  <si>
    <t>Lengyel Katalin</t>
  </si>
  <si>
    <t>Schlett Katalin</t>
  </si>
  <si>
    <t>Zsákai Annamária</t>
  </si>
  <si>
    <t>Világi Ildikó</t>
  </si>
  <si>
    <t>Kiss János</t>
  </si>
  <si>
    <t>Détári László</t>
  </si>
  <si>
    <t>Madarász Emília</t>
  </si>
  <si>
    <t>Környey Zsuzsa</t>
  </si>
  <si>
    <t>Kékesi Katalin</t>
  </si>
  <si>
    <t>Kovács Krisztina</t>
  </si>
  <si>
    <t>Tóth Attila</t>
  </si>
  <si>
    <t>Tarnawa István</t>
  </si>
  <si>
    <t>Somogyvári Zoltán</t>
  </si>
  <si>
    <t>Hajdu Tamás</t>
  </si>
  <si>
    <t>Gyenis Gyula</t>
  </si>
  <si>
    <t>Bodzsár Éva</t>
  </si>
  <si>
    <t>Bioetika és tudományfilozófia EA</t>
  </si>
  <si>
    <t>Ért. Tip</t>
  </si>
  <si>
    <t>írás</t>
  </si>
  <si>
    <t>D</t>
  </si>
  <si>
    <t>gyak tip</t>
  </si>
  <si>
    <t>(5)</t>
  </si>
  <si>
    <t>Kutatásmódszertan GY</t>
  </si>
  <si>
    <t>–</t>
  </si>
  <si>
    <t>?</t>
  </si>
  <si>
    <t>szem-gyak</t>
  </si>
  <si>
    <t>számolási</t>
  </si>
  <si>
    <t>Géntechnológia EA</t>
  </si>
  <si>
    <t>Rendszerbiológia és omika tudományok I. EA</t>
  </si>
  <si>
    <t>Természet és ember EA</t>
  </si>
  <si>
    <t>labor</t>
  </si>
  <si>
    <t>szó</t>
  </si>
  <si>
    <t>Neptun kódja</t>
  </si>
  <si>
    <t>Tan-széke</t>
  </si>
  <si>
    <t>ASF</t>
  </si>
  <si>
    <t>RUU129</t>
  </si>
  <si>
    <t>DJ8ZCZ</t>
  </si>
  <si>
    <t>GEN</t>
  </si>
  <si>
    <t>XF4SL5</t>
  </si>
  <si>
    <t>NRT</t>
  </si>
  <si>
    <t>ETO</t>
  </si>
  <si>
    <t>TUEPC6</t>
  </si>
  <si>
    <t>BIK</t>
  </si>
  <si>
    <t>Málnási-Csizmadia András</t>
  </si>
  <si>
    <t>GLDXEV</t>
  </si>
  <si>
    <t>ÉNB</t>
  </si>
  <si>
    <t>BZXA89</t>
  </si>
  <si>
    <t>Neurofiziológia EA</t>
  </si>
  <si>
    <t>A</t>
  </si>
  <si>
    <t>KDC2T1</t>
  </si>
  <si>
    <t>EMB</t>
  </si>
  <si>
    <t>D7ZI0N</t>
  </si>
  <si>
    <t>szakmai</t>
  </si>
  <si>
    <t>LLBFJT</t>
  </si>
  <si>
    <t>C63JGU</t>
  </si>
  <si>
    <t>GYVVCB</t>
  </si>
  <si>
    <t>DZFPQ5</t>
  </si>
  <si>
    <t>DO23V6</t>
  </si>
  <si>
    <t>BFJNBX</t>
  </si>
  <si>
    <t>KL472K</t>
  </si>
  <si>
    <t>V7T8WL</t>
  </si>
  <si>
    <t xml:space="preserve">számítógépes </t>
  </si>
  <si>
    <t>D5223E</t>
  </si>
  <si>
    <t>C2DZ5Q</t>
  </si>
  <si>
    <t>DUBNA9</t>
  </si>
  <si>
    <t>kötvál kínálat kreditjei összesen</t>
  </si>
  <si>
    <t>általánosan kötelező blokk kollokviumszáma</t>
  </si>
  <si>
    <t>általánosan kötelező blokk kreditszáma</t>
  </si>
  <si>
    <t>általánosan kötelező blokk kontaktóraszáma</t>
  </si>
  <si>
    <t>Humánökológia I. EA</t>
  </si>
  <si>
    <t>Humánökológia II. EA</t>
  </si>
  <si>
    <t>Neurofiziológiai adatelemzés GY</t>
  </si>
  <si>
    <t>kötelezően választható blokk – 34 kredit</t>
  </si>
  <si>
    <t>Biometria, haladó biostatisztika EA+GY</t>
  </si>
  <si>
    <t>kötelezően választható blokk – 21 kredit</t>
  </si>
  <si>
    <t>C</t>
  </si>
  <si>
    <t>IH3DLO</t>
  </si>
  <si>
    <t>MA4EAA</t>
  </si>
  <si>
    <t>CNB7ZA</t>
  </si>
  <si>
    <t>K2SZFL</t>
  </si>
  <si>
    <t>A sejtváz és a hozzá kapcsolódó molekulák funkciói EA</t>
  </si>
  <si>
    <t>B9MV79</t>
  </si>
  <si>
    <t>TKONI0</t>
  </si>
  <si>
    <t>AYM5WY</t>
  </si>
  <si>
    <t>E2XP7Y</t>
  </si>
  <si>
    <t>PQCXO0</t>
  </si>
  <si>
    <t>E74TO4</t>
  </si>
  <si>
    <t>FWE8VH</t>
  </si>
  <si>
    <t>kötelezően választható blokk – 24 kredit</t>
  </si>
  <si>
    <t>Rendszerbiológia és omika tudományok II. EA</t>
  </si>
  <si>
    <t>HL23N5</t>
  </si>
  <si>
    <t>Géntechnológia GY</t>
  </si>
  <si>
    <t>Immunológia EA</t>
  </si>
  <si>
    <t>IRFDWB</t>
  </si>
  <si>
    <t>Immunpatológia EA</t>
  </si>
  <si>
    <t>DKKQEQ</t>
  </si>
  <si>
    <t>M2SL55</t>
  </si>
  <si>
    <t>L4DEME</t>
  </si>
  <si>
    <t>CSIIK7</t>
  </si>
  <si>
    <t>Fejezetek a klasszikus és molekuláris bakteriológiából EA</t>
  </si>
  <si>
    <t>Fehérjetudomány EA</t>
  </si>
  <si>
    <t>JDNHBI</t>
  </si>
  <si>
    <t>DQT88S</t>
  </si>
  <si>
    <t>IMM</t>
  </si>
  <si>
    <t>MIK</t>
  </si>
  <si>
    <t>NSZ</t>
  </si>
  <si>
    <t>ÁRT</t>
  </si>
  <si>
    <t>RCXWPP</t>
  </si>
  <si>
    <t>Fehérjék fizikai vizsgálata GY</t>
  </si>
  <si>
    <t>Motorfehérjék EA</t>
  </si>
  <si>
    <t>Fizikai biokémia EA</t>
  </si>
  <si>
    <t>Sejtes jelátvitel molekuláris alapjai EA</t>
  </si>
  <si>
    <t>A formaképzés molekuláris biológiája I. EA</t>
  </si>
  <si>
    <t>A formaképzés molekuláris biológiája II. EA</t>
  </si>
  <si>
    <t>XG13VF</t>
  </si>
  <si>
    <t>Fehérje bioinformatikai módszerek GY</t>
  </si>
  <si>
    <t>számítógépes</t>
  </si>
  <si>
    <t>(3)</t>
  </si>
  <si>
    <t>Az immunrendszer evolúciója és a veleszületett immunitás EA</t>
  </si>
  <si>
    <t>T sejt ontogenezis és funkciója EA</t>
  </si>
  <si>
    <t>B sejt ontogenezis és funkciója EA</t>
  </si>
  <si>
    <t>Immunbiotechnológia EA</t>
  </si>
  <si>
    <t>Haladó immunológiai gyakorlatok I. GY</t>
  </si>
  <si>
    <t>Haladó immunológiai gyakorlatok II. GY</t>
  </si>
  <si>
    <t>D9C9JW</t>
  </si>
  <si>
    <t>ZQEGV3</t>
  </si>
  <si>
    <t>Különleges élőhelyek extremofil mikroorganizmusai EA</t>
  </si>
  <si>
    <t>Klasszikus és molekuláris bakteriális taxonómia EA</t>
  </si>
  <si>
    <t>ST4REG</t>
  </si>
  <si>
    <t>NTJMPG</t>
  </si>
  <si>
    <t>R0WJUT</t>
  </si>
  <si>
    <t>G3KWIV</t>
  </si>
  <si>
    <t>UZ0CTU</t>
  </si>
  <si>
    <t>UCPZ4N</t>
  </si>
  <si>
    <t>BO4JI6</t>
  </si>
  <si>
    <t>DJA2N4</t>
  </si>
  <si>
    <t>GYFKJW</t>
  </si>
  <si>
    <t>WVGUVG</t>
  </si>
  <si>
    <t>Z09WT3</t>
  </si>
  <si>
    <t>G43FDT</t>
  </si>
  <si>
    <t>ILLFUU</t>
  </si>
  <si>
    <t>kötelezően választhatókból is teljesíthető</t>
  </si>
  <si>
    <t>kötvál felveendő kredit</t>
  </si>
  <si>
    <t xml:space="preserve">+ köt.vál. kredit </t>
  </si>
  <si>
    <t xml:space="preserve">+ szabadon vál. kredit </t>
  </si>
  <si>
    <t>+ diplomamunka kredit</t>
  </si>
  <si>
    <t>képzés kredit mindösszesen:</t>
  </si>
  <si>
    <t>ÖSSZESEN  (kötvál, szabadon választható, diplomamunka nélkül!)</t>
  </si>
  <si>
    <t>Klasszikus és molekuláris bakteriális taxonómia GY</t>
  </si>
  <si>
    <t>Az egészséges ember mikrobiótája EA</t>
  </si>
  <si>
    <t>Környezetvédelmi mikrobiológia EA</t>
  </si>
  <si>
    <t>Környezeti mikrobiológiai gyakorlatok GY</t>
  </si>
  <si>
    <t>Gombák molekuláris biológiája EA</t>
  </si>
  <si>
    <t>Y1A316</t>
  </si>
  <si>
    <t>Emlős-humán szövet- és szervfejlődéstan I. EA</t>
  </si>
  <si>
    <t>Emlős-humán szövet- és szervfejlődéstan II. GY</t>
  </si>
  <si>
    <t>Emlős-humán szövet- és szervfejlődéstan I. EA (t)</t>
  </si>
  <si>
    <t>Emlős-humán szövet- és szervfejlődéstan II. GY (t)</t>
  </si>
  <si>
    <t>HYKR0M</t>
  </si>
  <si>
    <t>Scheuring István</t>
  </si>
  <si>
    <t>Pongrácz Péter</t>
  </si>
  <si>
    <t>DKQUHB</t>
  </si>
  <si>
    <t>Standovár Tibor</t>
  </si>
  <si>
    <t>AMIBPA</t>
  </si>
  <si>
    <t>Matematikai modellezés a biológiában I. EA</t>
  </si>
  <si>
    <t>Szilágyi András</t>
  </si>
  <si>
    <t>X15O4W</t>
  </si>
  <si>
    <t>Rosivall Balázs</t>
  </si>
  <si>
    <t>I5XHH3</t>
  </si>
  <si>
    <t>Kalapos Tibor</t>
  </si>
  <si>
    <t>MNRYUD</t>
  </si>
  <si>
    <t>szeminárium</t>
  </si>
  <si>
    <t>Farkas János</t>
  </si>
  <si>
    <t>XD8XER</t>
  </si>
  <si>
    <t>terepgyak</t>
  </si>
  <si>
    <t>A Kárpát-medence állatvilága EA</t>
  </si>
  <si>
    <t>Tóth Zoltán</t>
  </si>
  <si>
    <t>SJDPHQ</t>
  </si>
  <si>
    <t>Herczeg Gábor</t>
  </si>
  <si>
    <t>G44N26</t>
  </si>
  <si>
    <t>Adaptív evolúció I. EA</t>
  </si>
  <si>
    <t>G44N27</t>
  </si>
  <si>
    <t>Szöllősi Gergely</t>
  </si>
  <si>
    <t>C9FSLB</t>
  </si>
  <si>
    <t>Pásztor Erzsébet</t>
  </si>
  <si>
    <t>LVYMSR</t>
  </si>
  <si>
    <t>Török János</t>
  </si>
  <si>
    <t>VXHSJM</t>
  </si>
  <si>
    <t>Viselkedésökológia EA</t>
  </si>
  <si>
    <t>Etológia és viselkedésökológia GY</t>
  </si>
  <si>
    <t>Pogány Ákos</t>
  </si>
  <si>
    <t>G2W02Z</t>
  </si>
  <si>
    <t>Michl Gábor</t>
  </si>
  <si>
    <t>IIGGTI</t>
  </si>
  <si>
    <t>Kun Ádám</t>
  </si>
  <si>
    <t>XFLP44</t>
  </si>
  <si>
    <t>Matematikai modellezés a biológiában II. EA</t>
  </si>
  <si>
    <t>Szathmáry Eörs</t>
  </si>
  <si>
    <t>AZQV2O</t>
  </si>
  <si>
    <t>Müller Viktor</t>
  </si>
  <si>
    <t>PVXVW7</t>
  </si>
  <si>
    <t>Török Júlia Katalin</t>
  </si>
  <si>
    <t>kontaktóra : kredit arány</t>
  </si>
  <si>
    <t>kötelezően választható blokk – 22 kredit</t>
  </si>
  <si>
    <t>P879O7</t>
  </si>
  <si>
    <t>JZBTWR</t>
  </si>
  <si>
    <t>NÉT</t>
  </si>
  <si>
    <t>DMF1Z0</t>
  </si>
  <si>
    <t>Magasabb módszertani gyakorlat I. GY</t>
  </si>
  <si>
    <t>Fény- és elektronmikroszkópia I. EA</t>
  </si>
  <si>
    <t>KJE85E</t>
  </si>
  <si>
    <t>E4IEXW</t>
  </si>
  <si>
    <t>Molekuláris növénybiológia (projekt munka) GY</t>
  </si>
  <si>
    <t>A4PBC5</t>
  </si>
  <si>
    <t>Irányzatok a növénybiológiában GY</t>
  </si>
  <si>
    <t>Növényi sejtbiológia EA</t>
  </si>
  <si>
    <t>RYSOTW</t>
  </si>
  <si>
    <t>YPO2PW</t>
  </si>
  <si>
    <t>HGYXNA</t>
  </si>
  <si>
    <t>HA3YSP</t>
  </si>
  <si>
    <t>Tudományos publikációk írása angolul GY</t>
  </si>
  <si>
    <t>Alkalmazott mikológia GY</t>
  </si>
  <si>
    <t>HMDKRG</t>
  </si>
  <si>
    <t>Növény és gomba hatóanyagok GY</t>
  </si>
  <si>
    <t>Fény és elektronmikroszkópia I. EA</t>
  </si>
  <si>
    <t>Növény-mikroba kölcsönhatások GY</t>
  </si>
  <si>
    <t>Boldizsár Imre</t>
  </si>
  <si>
    <t xml:space="preserve">KBWTN7 </t>
  </si>
  <si>
    <t>Diplomamunka I.</t>
  </si>
  <si>
    <t>Diplomamunka II.</t>
  </si>
  <si>
    <t>Bioinformatika GY (t)</t>
  </si>
  <si>
    <t>Bioinformatika EA (t)</t>
  </si>
  <si>
    <t>A Kárpát-medence állatvilága GY (t)</t>
  </si>
  <si>
    <t>A Kárpát-medence állatvilága EA (t)</t>
  </si>
  <si>
    <t>Elmélet alapú ökológia GY (t)</t>
  </si>
  <si>
    <t>Elmélet alapú ökológia EA (t)</t>
  </si>
  <si>
    <t>kötelezően választható blokk – 20 kredit</t>
  </si>
  <si>
    <t>Biotechnológia EA</t>
  </si>
  <si>
    <t>Algológia EA</t>
  </si>
  <si>
    <t>Protisztológia EA</t>
  </si>
  <si>
    <t>Élelmiszeripari mikrobiológia EA</t>
  </si>
  <si>
    <t>Növénykórtani mikrobiológia EA</t>
  </si>
  <si>
    <t>Állatorvosi bakteriológia EA</t>
  </si>
  <si>
    <t>Állatorvosi virológia EA</t>
  </si>
  <si>
    <t>Humán bakteriológia EA</t>
  </si>
  <si>
    <t>Humán virológia EA</t>
  </si>
  <si>
    <t>Parazitológia EA</t>
  </si>
  <si>
    <t>Általános virológia EA</t>
  </si>
  <si>
    <t xml:space="preserve">szakfelelős: </t>
  </si>
  <si>
    <t xml:space="preserve">ÖEK specializáció felelős: </t>
  </si>
  <si>
    <t xml:space="preserve">NÖB specializáció felelős: </t>
  </si>
  <si>
    <t xml:space="preserve">IH specializáció felelős: </t>
  </si>
  <si>
    <t xml:space="preserve">MGSF specializáció felelős: </t>
  </si>
  <si>
    <t xml:space="preserve">MIM specializáció felelős: </t>
  </si>
  <si>
    <t>Vellainé Takács Krisztina</t>
  </si>
  <si>
    <t>LOSPNQ</t>
  </si>
  <si>
    <t>NLVRBV</t>
  </si>
  <si>
    <t>Pap Ildikó</t>
  </si>
  <si>
    <t>SECFI6</t>
  </si>
  <si>
    <t>Molekuláris biológia – válogatott fejezetek EA</t>
  </si>
  <si>
    <t>Növényi molekuláris organográfia EA</t>
  </si>
  <si>
    <t>Fejlődés- és molekuláris genetika EA</t>
  </si>
  <si>
    <t>RNS-interferencia EA</t>
  </si>
  <si>
    <t>A = "A" típusú kollokvium</t>
  </si>
  <si>
    <t>D = "D" típusú kollokvium</t>
  </si>
  <si>
    <t>B = "B" típusú kollokvium</t>
  </si>
  <si>
    <t>C = "C" típusú kollokvium</t>
  </si>
  <si>
    <t>Gyj = gyakorlati jegy (5 fokozatú)</t>
  </si>
  <si>
    <t>Hf = háromfokozatú értékelés</t>
  </si>
  <si>
    <t>Kf = kétfokozatú értékelés</t>
  </si>
  <si>
    <t>Értékelés</t>
  </si>
  <si>
    <t>Növény és gomba hatóanyagok EA (t)</t>
  </si>
  <si>
    <t>Fény- és elektronmikroszkópia II. GY</t>
  </si>
  <si>
    <t>bioinfub17em</t>
  </si>
  <si>
    <t>bioinfub17gm</t>
  </si>
  <si>
    <t>biometub17vm</t>
  </si>
  <si>
    <t>bioetiub17em</t>
  </si>
  <si>
    <t>kutmodub17gm</t>
  </si>
  <si>
    <t>gentecub17em</t>
  </si>
  <si>
    <t>rendb1ub17em</t>
  </si>
  <si>
    <t>terembub17em</t>
  </si>
  <si>
    <t>mamgy1ub17gm</t>
  </si>
  <si>
    <t>diplm1ub17dm</t>
  </si>
  <si>
    <t>diplm2ub17dm</t>
  </si>
  <si>
    <t>szabiohb17em</t>
  </si>
  <si>
    <t>eletvmhb17lm</t>
  </si>
  <si>
    <t>emnoerhb17em</t>
  </si>
  <si>
    <t>mamgy2hb17gm</t>
  </si>
  <si>
    <t>neuanahb17lm</t>
  </si>
  <si>
    <t>celnefhb17em</t>
  </si>
  <si>
    <t>neufizhb17em</t>
  </si>
  <si>
    <t>neukemhb17em</t>
  </si>
  <si>
    <t>viselehb17em</t>
  </si>
  <si>
    <t>biorithb17em</t>
  </si>
  <si>
    <t>elefizhb17gm</t>
  </si>
  <si>
    <t>idsedfhb17em</t>
  </si>
  <si>
    <t>gliaelhb17em</t>
  </si>
  <si>
    <t>kisosbhb17em</t>
  </si>
  <si>
    <t>korel1hb17em</t>
  </si>
  <si>
    <t>korel2hb17em</t>
  </si>
  <si>
    <t>korel3hb17lm</t>
  </si>
  <si>
    <t>fmiktehb17gm</t>
  </si>
  <si>
    <t>neumerhb17gm</t>
  </si>
  <si>
    <t>neuendhb17em</t>
  </si>
  <si>
    <t>neupephb17em</t>
  </si>
  <si>
    <t>neutoxhb17em</t>
  </si>
  <si>
    <t>neufarhb17em</t>
  </si>
  <si>
    <t>neufamhb17gm</t>
  </si>
  <si>
    <t>humor1hb17em</t>
  </si>
  <si>
    <t>humor2hb17em</t>
  </si>
  <si>
    <t>karnephb17em</t>
  </si>
  <si>
    <t>adahumhb17gm</t>
  </si>
  <si>
    <t>alkhu1hb17lm</t>
  </si>
  <si>
    <t>alkhu2hb17lm</t>
  </si>
  <si>
    <t>dermathb17em</t>
  </si>
  <si>
    <t>embszthb17em</t>
  </si>
  <si>
    <t>humok1hb17em</t>
  </si>
  <si>
    <t>humok2hb17em</t>
  </si>
  <si>
    <t>torevmhb17gm</t>
  </si>
  <si>
    <t>palpathb17em</t>
  </si>
  <si>
    <t>molsbigb17em</t>
  </si>
  <si>
    <t>genpopgb17em</t>
  </si>
  <si>
    <t>progspgb17em</t>
  </si>
  <si>
    <t>fejmoggb17em</t>
  </si>
  <si>
    <t>molgengb17lm</t>
  </si>
  <si>
    <t>ssztvmgb17lm</t>
  </si>
  <si>
    <t>eukgengb17em</t>
  </si>
  <si>
    <t>genomigb17em</t>
  </si>
  <si>
    <t>tumbiogb17em</t>
  </si>
  <si>
    <t>mamgy2gb17gm</t>
  </si>
  <si>
    <t>sejtvagb17em</t>
  </si>
  <si>
    <t>bakfaggb17em</t>
  </si>
  <si>
    <t>biomemgb17em</t>
  </si>
  <si>
    <t>szszf1gb17em</t>
  </si>
  <si>
    <t>szszf2gb17lm</t>
  </si>
  <si>
    <t>fejgengb17lm</t>
  </si>
  <si>
    <t>fejta1gb17em</t>
  </si>
  <si>
    <t>fejta2gb17lm</t>
  </si>
  <si>
    <t>genanagb17em</t>
  </si>
  <si>
    <t>gentergb17em</t>
  </si>
  <si>
    <t>hdrosigb17gm</t>
  </si>
  <si>
    <t>hummoggb17em</t>
  </si>
  <si>
    <t>igagengb17em</t>
  </si>
  <si>
    <t>immcitgb17lm</t>
  </si>
  <si>
    <t>molevogb17em</t>
  </si>
  <si>
    <t>ossbi1gb17em</t>
  </si>
  <si>
    <t>ossbi2gb17em</t>
  </si>
  <si>
    <t>ossreggb17em</t>
  </si>
  <si>
    <t>progengb17em</t>
  </si>
  <si>
    <t>reckomgb17em</t>
  </si>
  <si>
    <t>rekombgb17em</t>
  </si>
  <si>
    <t>rnsintgb17em</t>
  </si>
  <si>
    <t>traelogb17em</t>
  </si>
  <si>
    <t>rendb2mb17em</t>
  </si>
  <si>
    <t>gentecmb17lm</t>
  </si>
  <si>
    <t>immunomb17em</t>
  </si>
  <si>
    <t>halim1mb17lm</t>
  </si>
  <si>
    <t>kmmikmmb17lm</t>
  </si>
  <si>
    <t>mobivfmb17em</t>
  </si>
  <si>
    <t>fehtudmb17em</t>
  </si>
  <si>
    <t>molbakmb17em</t>
  </si>
  <si>
    <t>ferimmmb17em</t>
  </si>
  <si>
    <t>immpatmb17em</t>
  </si>
  <si>
    <t>mamgy2mb17gm</t>
  </si>
  <si>
    <t>motfehmb17em</t>
  </si>
  <si>
    <t>fizbikmb17em</t>
  </si>
  <si>
    <t>sejjelmb17em</t>
  </si>
  <si>
    <t>formb1mb17em</t>
  </si>
  <si>
    <t>formb2mb17em</t>
  </si>
  <si>
    <t>fehfizmb17lm</t>
  </si>
  <si>
    <t>fehbnfmb17gm</t>
  </si>
  <si>
    <t>immevomb17em</t>
  </si>
  <si>
    <t>tsejtomb17em</t>
  </si>
  <si>
    <t>bsejtomb17em</t>
  </si>
  <si>
    <t>immbtcmb17em</t>
  </si>
  <si>
    <t>himmgymb17lm</t>
  </si>
  <si>
    <t>extmikmb17em</t>
  </si>
  <si>
    <t>baktaxmb17em</t>
  </si>
  <si>
    <t>baktaxmb17lm</t>
  </si>
  <si>
    <t>embmikmb17em</t>
  </si>
  <si>
    <t>kvemikmb17em</t>
  </si>
  <si>
    <t>kormikmb17lm</t>
  </si>
  <si>
    <t>gmolbimb17em</t>
  </si>
  <si>
    <t>biotecmb17em</t>
  </si>
  <si>
    <t>algolomb17em</t>
  </si>
  <si>
    <t>protismb17em</t>
  </si>
  <si>
    <t>elemikmb17em</t>
  </si>
  <si>
    <t>nkormimb17em</t>
  </si>
  <si>
    <t>alobakmb17em</t>
  </si>
  <si>
    <t>alovirmb17em</t>
  </si>
  <si>
    <t>humbakmb17em</t>
  </si>
  <si>
    <t>humvirmb17em</t>
  </si>
  <si>
    <t>parazimb17em</t>
  </si>
  <si>
    <t>altvirmb17em</t>
  </si>
  <si>
    <t>kisnprnb17lm</t>
  </si>
  <si>
    <t>nszapbnb17em</t>
  </si>
  <si>
    <t>nfotobnb17em</t>
  </si>
  <si>
    <t>nstresnb17em</t>
  </si>
  <si>
    <t>felmi1nb17em</t>
  </si>
  <si>
    <t>molnovnb17lm</t>
  </si>
  <si>
    <t>novmiknb17em</t>
  </si>
  <si>
    <t>iranovnb17gm</t>
  </si>
  <si>
    <t>nghatonb17em</t>
  </si>
  <si>
    <t>mamgy2nb17gm</t>
  </si>
  <si>
    <t>nmolbinb17em</t>
  </si>
  <si>
    <t>nsejtbnb17em</t>
  </si>
  <si>
    <t>hasznbnb17em</t>
  </si>
  <si>
    <t>tropofnb17em</t>
  </si>
  <si>
    <t>szaraznb17em</t>
  </si>
  <si>
    <t>gomeltnb17em</t>
  </si>
  <si>
    <t>novtranb17em</t>
  </si>
  <si>
    <t>kisternb17gm</t>
  </si>
  <si>
    <t>fluominb17em</t>
  </si>
  <si>
    <t>fluominb17gm</t>
  </si>
  <si>
    <t>nszovenb17em</t>
  </si>
  <si>
    <t>nszovenb17gm</t>
  </si>
  <si>
    <t>novionnb17em</t>
  </si>
  <si>
    <t>novionnb17lm</t>
  </si>
  <si>
    <t>almikonb17gm</t>
  </si>
  <si>
    <t>tvaktunb17gm</t>
  </si>
  <si>
    <t>pubangnb17gm</t>
  </si>
  <si>
    <t>novmiknb17gm</t>
  </si>
  <si>
    <t>nghatonb17lm</t>
  </si>
  <si>
    <t>felmi3nb17lm</t>
  </si>
  <si>
    <t>gelelfnb17lm</t>
  </si>
  <si>
    <t>nagyevsb17em</t>
  </si>
  <si>
    <t>etologsb17em</t>
  </si>
  <si>
    <t>konzbisb17em</t>
  </si>
  <si>
    <t>matmb1sb17em</t>
  </si>
  <si>
    <t>molbimsb17lm</t>
  </si>
  <si>
    <t>okologsb17em</t>
  </si>
  <si>
    <t>okogy1sb17tm</t>
  </si>
  <si>
    <t>okogy2sb17lm</t>
  </si>
  <si>
    <t>mamgy2sb17gm</t>
  </si>
  <si>
    <t>hsevoksb17sm</t>
  </si>
  <si>
    <t>karallsb17em</t>
  </si>
  <si>
    <t>karallsb17tm</t>
  </si>
  <si>
    <t>karnovsb17em</t>
  </si>
  <si>
    <t>adevo1sb17em</t>
  </si>
  <si>
    <t>adevo2sb17sm</t>
  </si>
  <si>
    <t>alketosb17em</t>
  </si>
  <si>
    <t>evotorsb17em</t>
  </si>
  <si>
    <t>bevpogsb17em</t>
  </si>
  <si>
    <t>eletstsb17em</t>
  </si>
  <si>
    <t>elmokosb17em</t>
  </si>
  <si>
    <t>elmokosb17sm</t>
  </si>
  <si>
    <t>etovissb17lm</t>
  </si>
  <si>
    <t>evojatsb17em</t>
  </si>
  <si>
    <t>gersz1sb17em</t>
  </si>
  <si>
    <t>gersz2sb17em</t>
  </si>
  <si>
    <t>gyepoksb17em</t>
  </si>
  <si>
    <t>intbiosb17em</t>
  </si>
  <si>
    <t>koevolsb17sm</t>
  </si>
  <si>
    <t>kogneusb17em</t>
  </si>
  <si>
    <t>matmb2sb17em</t>
  </si>
  <si>
    <t>novstrsb17em</t>
  </si>
  <si>
    <t>progbisb17gm</t>
  </si>
  <si>
    <t>rendmosb17em</t>
  </si>
  <si>
    <t>szammosb17gm</t>
  </si>
  <si>
    <t>szamadsb17em</t>
  </si>
  <si>
    <t>szoctasb17em</t>
  </si>
  <si>
    <t>valhidsb17em</t>
  </si>
  <si>
    <t>visokosb17em</t>
  </si>
  <si>
    <t>Bevezetés a populációgenomikába EA</t>
  </si>
  <si>
    <t>WB4YD1</t>
  </si>
  <si>
    <t>AKZIB6</t>
  </si>
  <si>
    <t>természettudományi ismeretek (11 kr)</t>
  </si>
  <si>
    <t>szakmai ismeretek (17 kr)</t>
  </si>
  <si>
    <t>Szabadon válaszható tárgyak (6 kr) - kötelezően választhatókból is teljesíthető</t>
  </si>
  <si>
    <t>Specializáció kötelező és kötelezően választható tárgyai (56 kr)</t>
  </si>
  <si>
    <t>Idegtudomány – Humánbiológia specializáció (56 kr)</t>
  </si>
  <si>
    <t>kötelező blokk - 22 kredit</t>
  </si>
  <si>
    <t>Molekuláris Genetika, Sejt- és Fejlődésbiológia specializáció (56 kr)</t>
  </si>
  <si>
    <t>kötelező blokk - 35 kredit</t>
  </si>
  <si>
    <t>Szabadon válaszható tárgyak (6 kr)</t>
  </si>
  <si>
    <r>
      <rPr>
        <b/>
        <sz val="12"/>
        <rFont val="Arial"/>
        <family val="2"/>
      </rPr>
      <t xml:space="preserve">Molekuláris, Immun- és Mikrobiológia specializáció </t>
    </r>
    <r>
      <rPr>
        <sz val="12"/>
        <rFont val="Arial"/>
        <family val="2"/>
      </rPr>
      <t>specializációfelelős:</t>
    </r>
    <r>
      <rPr>
        <b/>
        <sz val="12"/>
        <rFont val="Arial"/>
        <family val="2"/>
      </rPr>
      <t xml:space="preserve"> Felföldi Tamás </t>
    </r>
    <r>
      <rPr>
        <sz val="12"/>
        <rFont val="Arial"/>
        <family val="2"/>
      </rPr>
      <t>adjunktus</t>
    </r>
  </si>
  <si>
    <t>Molekuláris, Immun- és MIkrobiológia specializáció (56 kr)</t>
  </si>
  <si>
    <t>kötelező blokk - 36 kredit</t>
  </si>
  <si>
    <t xml:space="preserve">Szabadon válaszható tárgyak (6 kr) </t>
  </si>
  <si>
    <t>Növénybiológia specializáció (56 kr)</t>
  </si>
  <si>
    <t>kötelező blokk - 34 kredit</t>
  </si>
  <si>
    <t>Ökológia, evolúció- és konzervációbiológia specializáció (56 kr) kötelező</t>
  </si>
  <si>
    <t>kötelező blokk - 32 kredit</t>
  </si>
  <si>
    <r>
      <rPr>
        <b/>
        <sz val="12"/>
        <rFont val="Arial"/>
        <family val="2"/>
      </rPr>
      <t xml:space="preserve">Ökológia, Evolúció- és Konzervációbiológia specializáció </t>
    </r>
    <r>
      <rPr>
        <sz val="12"/>
        <rFont val="Arial"/>
        <family val="2"/>
      </rPr>
      <t>specializációfelelős:</t>
    </r>
    <r>
      <rPr>
        <b/>
        <sz val="12"/>
        <rFont val="Arial"/>
        <family val="2"/>
      </rPr>
      <t xml:space="preserve"> Müller Viktor </t>
    </r>
    <r>
      <rPr>
        <sz val="12"/>
        <rFont val="Arial"/>
        <family val="2"/>
      </rPr>
      <t>tudományos munkatárs</t>
    </r>
  </si>
  <si>
    <r>
      <rPr>
        <b/>
        <sz val="12"/>
        <rFont val="Arial"/>
        <family val="2"/>
      </rPr>
      <t>Növénybiológia specializáció</t>
    </r>
    <r>
      <rPr>
        <sz val="12"/>
        <rFont val="Arial"/>
        <family val="2"/>
      </rPr>
      <t xml:space="preserve">                                             specializációfelelős:</t>
    </r>
    <r>
      <rPr>
        <b/>
        <sz val="12"/>
        <rFont val="Arial"/>
        <family val="2"/>
      </rPr>
      <t xml:space="preserve"> Solti Ádám </t>
    </r>
    <r>
      <rPr>
        <sz val="12"/>
        <rFont val="Arial"/>
        <family val="2"/>
      </rPr>
      <t>adjunktus</t>
    </r>
  </si>
  <si>
    <t>VLPU0F</t>
  </si>
  <si>
    <t xml:space="preserve">Parádi István </t>
  </si>
  <si>
    <t>A nagy evolúciós átmenetek EA</t>
  </si>
  <si>
    <t>Etológia EA</t>
  </si>
  <si>
    <t>Konzervációbiológia EA</t>
  </si>
  <si>
    <t>Molekuláris biológiai módszerek a szupraindividuális biológiában GY</t>
  </si>
  <si>
    <t>Ökológia EA</t>
  </si>
  <si>
    <t>Ökológia gyakorlat I. GY</t>
  </si>
  <si>
    <t>Ökológia gyakorlat II. GY</t>
  </si>
  <si>
    <t>A Homo sapiens evolúciós ökológiája GY</t>
  </si>
  <si>
    <t>A Kárpát-medence állatvilága gyakorlat GY</t>
  </si>
  <si>
    <t>A Kárpát-medence növényvilága EA</t>
  </si>
  <si>
    <t>Adaptív evolúció II. GY</t>
  </si>
  <si>
    <t>Alkalmazott etológia és állatjólét EA</t>
  </si>
  <si>
    <t>Az evolúció történetének rekonstrukciója molekuláris szekvenciákból EA</t>
  </si>
  <si>
    <t>Életmenet-stratégiák az állatvilágban EA</t>
  </si>
  <si>
    <t>Elmélet alapú ökológia EA</t>
  </si>
  <si>
    <t>Elmélet alapú ökológia GY</t>
  </si>
  <si>
    <t>Evolúciós játékelmélet EA</t>
  </si>
  <si>
    <t>Gerincesek szociális élete I. EA</t>
  </si>
  <si>
    <t>Gerincesek szociális élete II. EA</t>
  </si>
  <si>
    <t>Gyepökológia EA</t>
  </si>
  <si>
    <t>Integratív biológia EA</t>
  </si>
  <si>
    <t>Koevolúció GY</t>
  </si>
  <si>
    <t>Kognitív- és neuroetológia EA</t>
  </si>
  <si>
    <t>Növényi stratégiák EA</t>
  </si>
  <si>
    <t>Programozás biológusoknak GY</t>
  </si>
  <si>
    <t>Rendszerbiológiai modellek EA</t>
  </si>
  <si>
    <t>Számítógépes modellezés a biológiában GY</t>
  </si>
  <si>
    <t>Szaporodási rendszerek evolúciós ökológiája a madaraknál EA</t>
  </si>
  <si>
    <t>Szociális tanulás EA</t>
  </si>
  <si>
    <t>Válogatott fejezetek a hidrobiológiából EA</t>
  </si>
  <si>
    <r>
      <rPr>
        <sz val="16"/>
        <rFont val="Arial"/>
        <family val="2"/>
      </rPr>
      <t>Biológus mesterszak tantervi hálója 2017 szeptemberétől</t>
    </r>
    <r>
      <rPr>
        <b/>
        <sz val="18"/>
        <rFont val="Arial"/>
        <family val="2"/>
      </rPr>
      <t xml:space="preserve">
</t>
    </r>
    <r>
      <rPr>
        <sz val="12"/>
        <rFont val="Arial"/>
        <family val="2"/>
      </rPr>
      <t>szakfelelős:</t>
    </r>
    <r>
      <rPr>
        <b/>
        <sz val="12"/>
        <rFont val="Arial"/>
        <family val="2"/>
      </rPr>
      <t xml:space="preserve"> Nyitray László</t>
    </r>
    <r>
      <rPr>
        <sz val="12"/>
        <rFont val="Arial"/>
        <family val="2"/>
      </rPr>
      <t xml:space="preserve"> egyetemi tanár</t>
    </r>
  </si>
  <si>
    <t>DK</t>
  </si>
  <si>
    <t>AK</t>
  </si>
  <si>
    <r>
      <t xml:space="preserve">Idegtudomány és Humánbiológia specializáció             </t>
    </r>
    <r>
      <rPr>
        <sz val="12"/>
        <rFont val="Arial"/>
        <family val="2"/>
      </rPr>
      <t>specializációfelelős:</t>
    </r>
    <r>
      <rPr>
        <b/>
        <sz val="12"/>
        <rFont val="Arial"/>
        <family val="2"/>
      </rPr>
      <t xml:space="preserve"> Vellainé Takács Krisztina </t>
    </r>
    <r>
      <rPr>
        <sz val="12"/>
        <rFont val="Arial"/>
        <family val="2"/>
      </rPr>
      <t>docens</t>
    </r>
  </si>
  <si>
    <t>CK</t>
  </si>
  <si>
    <t>HF</t>
  </si>
  <si>
    <t>Fertőzések immunológiája EA</t>
  </si>
  <si>
    <t>K = Kollokvium</t>
  </si>
  <si>
    <t>AK = A típusú kollokvium</t>
  </si>
  <si>
    <t>BK = B típusú kollokvium</t>
  </si>
  <si>
    <t>CK = C típusú kollokvium</t>
  </si>
  <si>
    <t>DK = D típusú kollokvium</t>
  </si>
  <si>
    <t>Klasszikus és molekuláris mikrobiológiai módszerek GY</t>
  </si>
  <si>
    <r>
      <t xml:space="preserve">Molekuláris genetika, Sejt- és fejlődésbiológia specializáció </t>
    </r>
    <r>
      <rPr>
        <sz val="12"/>
        <rFont val="Arial"/>
        <family val="2"/>
      </rPr>
      <t>specializációfelelős:</t>
    </r>
    <r>
      <rPr>
        <b/>
        <sz val="12"/>
        <rFont val="Arial"/>
        <family val="2"/>
      </rPr>
      <t xml:space="preserve"> Varga Máté </t>
    </r>
    <r>
      <rPr>
        <sz val="12"/>
        <rFont val="Arial"/>
        <family val="2"/>
      </rPr>
      <t>adjunktus</t>
    </r>
  </si>
  <si>
    <t>A természetvédelem aktuális problémái GY</t>
  </si>
  <si>
    <t>Kísérlettervezés a növényi molekuláris biológiában GY</t>
  </si>
  <si>
    <t>nmolornb17em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</si>
</sst>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9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sz val="11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b/>
      <sz val="8"/>
      <color indexed="62"/>
      <name val="Calibri"/>
      <family val="2"/>
    </font>
    <font>
      <b/>
      <sz val="8"/>
      <color indexed="53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b/>
      <sz val="11"/>
      <color indexed="53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1"/>
      <name val="Calibri"/>
      <family val="2"/>
    </font>
    <font>
      <sz val="10"/>
      <color indexed="62"/>
      <name val="Arial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"/>
      <color indexed="62"/>
      <name val="Calibri"/>
      <family val="2"/>
    </font>
    <font>
      <b/>
      <sz val="10"/>
      <name val="Calibri"/>
      <family val="2"/>
    </font>
    <font>
      <sz val="20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8"/>
      <color theme="5"/>
      <name val="Calibri"/>
      <family val="2"/>
    </font>
    <font>
      <b/>
      <sz val="8"/>
      <color theme="4"/>
      <name val="Calibri"/>
      <family val="2"/>
    </font>
    <font>
      <b/>
      <sz val="8"/>
      <color theme="9" tint="-0.24997000396251678"/>
      <name val="Calibri"/>
      <family val="2"/>
    </font>
    <font>
      <sz val="11"/>
      <color rgb="FF222222"/>
      <name val="Calibri"/>
      <family val="2"/>
    </font>
    <font>
      <b/>
      <sz val="11"/>
      <color theme="9" tint="-0.24997000396251678"/>
      <name val="Calibri"/>
      <family val="2"/>
    </font>
    <font>
      <b/>
      <sz val="9"/>
      <color theme="1"/>
      <name val="Arial"/>
      <family val="2"/>
    </font>
    <font>
      <b/>
      <sz val="9"/>
      <color theme="5"/>
      <name val="Arial"/>
      <family val="2"/>
    </font>
    <font>
      <b/>
      <sz val="9"/>
      <color theme="4"/>
      <name val="Arial"/>
      <family val="2"/>
    </font>
    <font>
      <b/>
      <sz val="9"/>
      <color theme="9" tint="-0.24997000396251678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</font>
    <font>
      <sz val="11"/>
      <color theme="4"/>
      <name val="Calibri"/>
      <family val="2"/>
    </font>
    <font>
      <sz val="11"/>
      <color rgb="FF000000"/>
      <name val="Calibri"/>
      <family val="2"/>
    </font>
    <font>
      <b/>
      <sz val="11"/>
      <color theme="4"/>
      <name val="Calibri"/>
      <family val="2"/>
    </font>
    <font>
      <sz val="11"/>
      <color theme="4" tint="-0.499969989061355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/>
      <right/>
      <top style="thin"/>
      <bottom/>
    </border>
    <border>
      <left style="thin"/>
      <right/>
      <top style="double"/>
      <bottom style="thin"/>
    </border>
    <border>
      <left style="medium"/>
      <right style="medium"/>
      <top style="double"/>
      <bottom style="thin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/>
      <top style="double"/>
      <bottom style="double"/>
    </border>
    <border>
      <left style="medium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double"/>
      <bottom/>
    </border>
    <border>
      <left style="medium"/>
      <right/>
      <top style="double"/>
      <bottom/>
    </border>
    <border>
      <left style="medium"/>
      <right/>
      <top/>
      <bottom style="thin"/>
    </border>
    <border>
      <left/>
      <right style="medium"/>
      <top style="double"/>
      <bottom/>
    </border>
    <border>
      <left/>
      <right style="medium"/>
      <top/>
      <bottom style="thin"/>
    </border>
    <border>
      <left/>
      <right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 style="double"/>
      <top style="double"/>
      <bottom/>
    </border>
    <border>
      <left style="medium"/>
      <right style="double"/>
      <top/>
      <bottom style="thin"/>
    </border>
    <border>
      <left/>
      <right/>
      <top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double"/>
      <right/>
      <top style="double"/>
      <bottom/>
    </border>
    <border>
      <left style="double"/>
      <right/>
      <top/>
      <bottom style="thin"/>
    </border>
    <border>
      <left/>
      <right style="double"/>
      <top style="double"/>
      <bottom/>
    </border>
    <border>
      <left/>
      <right style="double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7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33" borderId="14" xfId="0" applyFont="1" applyFill="1" applyBorder="1" applyAlignment="1">
      <alignment horizontal="center" vertical="center"/>
    </xf>
    <xf numFmtId="0" fontId="59" fillId="0" borderId="0" xfId="55">
      <alignment/>
      <protection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6" fontId="76" fillId="34" borderId="15" xfId="0" applyNumberFormat="1" applyFont="1" applyFill="1" applyBorder="1" applyAlignment="1">
      <alignment horizontal="center" vertical="center"/>
    </xf>
    <xf numFmtId="166" fontId="76" fillId="34" borderId="12" xfId="0" applyNumberFormat="1" applyFont="1" applyFill="1" applyBorder="1" applyAlignment="1">
      <alignment horizontal="center" vertical="center"/>
    </xf>
    <xf numFmtId="166" fontId="76" fillId="34" borderId="10" xfId="0" applyNumberFormat="1" applyFont="1" applyFill="1" applyBorder="1" applyAlignment="1">
      <alignment horizontal="center" vertical="center"/>
    </xf>
    <xf numFmtId="166" fontId="77" fillId="34" borderId="15" xfId="0" applyNumberFormat="1" applyFont="1" applyFill="1" applyBorder="1" applyAlignment="1">
      <alignment horizontal="center" vertical="center"/>
    </xf>
    <xf numFmtId="166" fontId="77" fillId="34" borderId="12" xfId="0" applyNumberFormat="1" applyFont="1" applyFill="1" applyBorder="1" applyAlignment="1">
      <alignment horizontal="center" vertical="center"/>
    </xf>
    <xf numFmtId="166" fontId="77" fillId="34" borderId="10" xfId="0" applyNumberFormat="1" applyFont="1" applyFill="1" applyBorder="1" applyAlignment="1">
      <alignment horizontal="center" vertical="center"/>
    </xf>
    <xf numFmtId="166" fontId="78" fillId="34" borderId="15" xfId="0" applyNumberFormat="1" applyFont="1" applyFill="1" applyBorder="1" applyAlignment="1">
      <alignment horizontal="center" vertical="center"/>
    </xf>
    <xf numFmtId="166" fontId="78" fillId="34" borderId="12" xfId="0" applyNumberFormat="1" applyFont="1" applyFill="1" applyBorder="1" applyAlignment="1">
      <alignment horizontal="center" vertical="center"/>
    </xf>
    <xf numFmtId="166" fontId="78" fillId="34" borderId="10" xfId="0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76" fillId="0" borderId="14" xfId="56" applyFont="1" applyFill="1" applyBorder="1" applyAlignment="1">
      <alignment horizontal="right"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6" fillId="0" borderId="13" xfId="56" applyFont="1" applyFill="1" applyBorder="1" applyAlignment="1">
      <alignment horizontal="right" vertical="center"/>
      <protection/>
    </xf>
    <xf numFmtId="166" fontId="76" fillId="0" borderId="15" xfId="0" applyNumberFormat="1" applyFont="1" applyFill="1" applyBorder="1" applyAlignment="1">
      <alignment horizontal="center" vertical="center"/>
    </xf>
    <xf numFmtId="166" fontId="76" fillId="0" borderId="12" xfId="0" applyNumberFormat="1" applyFont="1" applyFill="1" applyBorder="1" applyAlignment="1">
      <alignment horizontal="center" vertical="center"/>
    </xf>
    <xf numFmtId="166" fontId="76" fillId="0" borderId="10" xfId="0" applyNumberFormat="1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35" borderId="17" xfId="0" applyFont="1" applyFill="1" applyBorder="1" applyAlignment="1">
      <alignment horizontal="left" vertical="center"/>
    </xf>
    <xf numFmtId="0" fontId="76" fillId="0" borderId="0" xfId="56" applyFont="1" applyFill="1" applyBorder="1" applyAlignment="1">
      <alignment horizontal="right" vertical="center"/>
      <protection/>
    </xf>
    <xf numFmtId="166" fontId="76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77" fillId="34" borderId="11" xfId="0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 vertical="center"/>
    </xf>
    <xf numFmtId="0" fontId="76" fillId="34" borderId="11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left"/>
    </xf>
    <xf numFmtId="0" fontId="37" fillId="10" borderId="11" xfId="0" applyFont="1" applyFill="1" applyBorder="1" applyAlignment="1">
      <alignment horizontal="center" vertical="center"/>
    </xf>
    <xf numFmtId="0" fontId="79" fillId="10" borderId="11" xfId="0" applyFont="1" applyFill="1" applyBorder="1" applyAlignment="1">
      <alignment horizontal="center" vertical="center"/>
    </xf>
    <xf numFmtId="0" fontId="80" fillId="10" borderId="11" xfId="0" applyFont="1" applyFill="1" applyBorder="1" applyAlignment="1">
      <alignment horizontal="center" vertical="center"/>
    </xf>
    <xf numFmtId="0" fontId="81" fillId="1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left"/>
    </xf>
    <xf numFmtId="0" fontId="72" fillId="0" borderId="12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72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7" fillId="10" borderId="13" xfId="0" applyFont="1" applyFill="1" applyBorder="1" applyAlignment="1">
      <alignment horizontal="center" vertical="center"/>
    </xf>
    <xf numFmtId="0" fontId="81" fillId="10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82" fillId="0" borderId="13" xfId="0" applyFont="1" applyBorder="1" applyAlignment="1">
      <alignment/>
    </xf>
    <xf numFmtId="0" fontId="76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5" xfId="56" applyFont="1" applyFill="1" applyBorder="1" applyAlignment="1">
      <alignment horizontal="left" vertical="center"/>
      <protection/>
    </xf>
    <xf numFmtId="0" fontId="2" fillId="0" borderId="12" xfId="56" applyFont="1" applyFill="1" applyBorder="1" applyAlignment="1">
      <alignment horizontal="left" vertical="center"/>
      <protection/>
    </xf>
    <xf numFmtId="0" fontId="2" fillId="0" borderId="10" xfId="56" applyFont="1" applyFill="1" applyBorder="1" applyAlignment="1">
      <alignment horizontal="left" vertical="center"/>
      <protection/>
    </xf>
    <xf numFmtId="0" fontId="42" fillId="10" borderId="0" xfId="0" applyFont="1" applyFill="1" applyBorder="1" applyAlignment="1">
      <alignment vertical="center"/>
    </xf>
    <xf numFmtId="0" fontId="42" fillId="0" borderId="0" xfId="0" applyFont="1" applyFill="1" applyAlignment="1">
      <alignment/>
    </xf>
    <xf numFmtId="166" fontId="83" fillId="0" borderId="18" xfId="0" applyNumberFormat="1" applyFont="1" applyFill="1" applyBorder="1" applyAlignment="1">
      <alignment horizontal="center" vertical="center"/>
    </xf>
    <xf numFmtId="166" fontId="83" fillId="0" borderId="12" xfId="0" applyNumberFormat="1" applyFont="1" applyFill="1" applyBorder="1" applyAlignment="1">
      <alignment horizontal="center" vertical="center"/>
    </xf>
    <xf numFmtId="166" fontId="83" fillId="0" borderId="10" xfId="0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11" fillId="10" borderId="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84" fillId="10" borderId="13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center" vertical="center"/>
    </xf>
    <xf numFmtId="0" fontId="85" fillId="10" borderId="11" xfId="0" applyFont="1" applyFill="1" applyBorder="1" applyAlignment="1">
      <alignment horizontal="center" vertical="center"/>
    </xf>
    <xf numFmtId="0" fontId="86" fillId="10" borderId="11" xfId="0" applyFont="1" applyFill="1" applyBorder="1" applyAlignment="1">
      <alignment horizontal="center" vertical="center"/>
    </xf>
    <xf numFmtId="0" fontId="87" fillId="10" borderId="11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87" fillId="10" borderId="17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82" fillId="0" borderId="13" xfId="0" applyFont="1" applyBorder="1" applyAlignment="1">
      <alignment vertical="center"/>
    </xf>
    <xf numFmtId="0" fontId="11" fillId="10" borderId="13" xfId="0" applyFont="1" applyFill="1" applyBorder="1" applyAlignment="1" quotePrefix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36" fillId="0" borderId="13" xfId="0" applyFont="1" applyBorder="1" applyAlignment="1">
      <alignment/>
    </xf>
    <xf numFmtId="0" fontId="84" fillId="1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indent="1"/>
    </xf>
    <xf numFmtId="0" fontId="2" fillId="35" borderId="14" xfId="0" applyFont="1" applyFill="1" applyBorder="1" applyAlignment="1">
      <alignment horizontal="left" vertical="center" indent="1"/>
    </xf>
    <xf numFmtId="166" fontId="78" fillId="1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vertical="center"/>
    </xf>
    <xf numFmtId="0" fontId="11" fillId="35" borderId="11" xfId="0" applyFont="1" applyFill="1" applyBorder="1" applyAlignment="1">
      <alignment vertical="center"/>
    </xf>
    <xf numFmtId="0" fontId="2" fillId="0" borderId="13" xfId="56" applyFont="1" applyFill="1" applyBorder="1" applyAlignment="1">
      <alignment horizontal="right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35" borderId="17" xfId="56" applyFont="1" applyFill="1" applyBorder="1" applyAlignment="1">
      <alignment horizontal="left" vertical="center" indent="1"/>
      <protection/>
    </xf>
    <xf numFmtId="0" fontId="85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66" fontId="78" fillId="4" borderId="15" xfId="0" applyNumberFormat="1" applyFont="1" applyFill="1" applyBorder="1" applyAlignment="1">
      <alignment horizontal="center" vertical="center"/>
    </xf>
    <xf numFmtId="166" fontId="78" fillId="10" borderId="15" xfId="0" applyNumberFormat="1" applyFont="1" applyFill="1" applyBorder="1" applyAlignment="1">
      <alignment horizontal="center" vertical="center"/>
    </xf>
    <xf numFmtId="166" fontId="76" fillId="34" borderId="19" xfId="0" applyNumberFormat="1" applyFont="1" applyFill="1" applyBorder="1" applyAlignment="1">
      <alignment horizontal="center" vertical="center"/>
    </xf>
    <xf numFmtId="166" fontId="76" fillId="34" borderId="20" xfId="0" applyNumberFormat="1" applyFont="1" applyFill="1" applyBorder="1" applyAlignment="1">
      <alignment horizontal="center" vertical="center"/>
    </xf>
    <xf numFmtId="166" fontId="77" fillId="4" borderId="21" xfId="0" applyNumberFormat="1" applyFont="1" applyFill="1" applyBorder="1" applyAlignment="1">
      <alignment horizontal="center" vertical="center"/>
    </xf>
    <xf numFmtId="166" fontId="76" fillId="4" borderId="19" xfId="0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166" fontId="77" fillId="4" borderId="22" xfId="0" applyNumberFormat="1" applyFont="1" applyFill="1" applyBorder="1" applyAlignment="1">
      <alignment horizontal="center" vertical="center"/>
    </xf>
    <xf numFmtId="166" fontId="77" fillId="4" borderId="23" xfId="0" applyNumberFormat="1" applyFont="1" applyFill="1" applyBorder="1" applyAlignment="1">
      <alignment horizontal="center" vertical="center"/>
    </xf>
    <xf numFmtId="166" fontId="78" fillId="4" borderId="12" xfId="0" applyNumberFormat="1" applyFont="1" applyFill="1" applyBorder="1" applyAlignment="1">
      <alignment horizontal="center" vertical="center"/>
    </xf>
    <xf numFmtId="166" fontId="78" fillId="4" borderId="10" xfId="0" applyNumberFormat="1" applyFont="1" applyFill="1" applyBorder="1" applyAlignment="1">
      <alignment horizontal="center" vertical="center"/>
    </xf>
    <xf numFmtId="166" fontId="76" fillId="4" borderId="20" xfId="0" applyNumberFormat="1" applyFont="1" applyFill="1" applyBorder="1" applyAlignment="1">
      <alignment horizontal="center" vertical="center"/>
    </xf>
    <xf numFmtId="166" fontId="76" fillId="4" borderId="24" xfId="0" applyNumberFormat="1" applyFont="1" applyFill="1" applyBorder="1" applyAlignment="1">
      <alignment horizontal="center" vertical="center"/>
    </xf>
    <xf numFmtId="166" fontId="78" fillId="10" borderId="10" xfId="0" applyNumberFormat="1" applyFont="1" applyFill="1" applyBorder="1" applyAlignment="1">
      <alignment horizontal="center" vertical="center"/>
    </xf>
    <xf numFmtId="0" fontId="11" fillId="10" borderId="14" xfId="0" applyFont="1" applyFill="1" applyBorder="1" applyAlignment="1" quotePrefix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" fillId="0" borderId="13" xfId="56" applyFont="1" applyFill="1" applyBorder="1" applyAlignment="1">
      <alignment horizontal="center" vertical="center"/>
      <protection/>
    </xf>
    <xf numFmtId="0" fontId="11" fillId="34" borderId="17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vertical="center"/>
    </xf>
    <xf numFmtId="0" fontId="2" fillId="10" borderId="11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166" fontId="48" fillId="0" borderId="12" xfId="0" applyNumberFormat="1" applyFont="1" applyFill="1" applyBorder="1" applyAlignment="1">
      <alignment horizontal="center" vertical="center"/>
    </xf>
    <xf numFmtId="166" fontId="48" fillId="0" borderId="18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11" fillId="10" borderId="17" xfId="0" applyFont="1" applyFill="1" applyBorder="1" applyAlignment="1">
      <alignment vertical="center"/>
    </xf>
    <xf numFmtId="0" fontId="11" fillId="1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2" fillId="0" borderId="13" xfId="56" applyFont="1" applyFill="1" applyBorder="1" applyAlignment="1">
      <alignment horizontal="left" vertical="center" indent="1"/>
      <protection/>
    </xf>
    <xf numFmtId="0" fontId="2" fillId="35" borderId="13" xfId="56" applyFont="1" applyFill="1" applyBorder="1" applyAlignment="1">
      <alignment horizontal="left" vertical="center"/>
      <protection/>
    </xf>
    <xf numFmtId="0" fontId="2" fillId="35" borderId="17" xfId="56" applyFont="1" applyFill="1" applyBorder="1" applyAlignment="1">
      <alignment vertical="center"/>
      <protection/>
    </xf>
    <xf numFmtId="0" fontId="2" fillId="35" borderId="14" xfId="56" applyFont="1" applyFill="1" applyBorder="1" applyAlignment="1">
      <alignment vertical="center"/>
      <protection/>
    </xf>
    <xf numFmtId="0" fontId="2" fillId="0" borderId="13" xfId="56" applyFont="1" applyFill="1" applyBorder="1" applyAlignment="1">
      <alignment vertical="center"/>
      <protection/>
    </xf>
    <xf numFmtId="0" fontId="2" fillId="0" borderId="13" xfId="56" applyFont="1" applyFill="1" applyBorder="1" applyAlignment="1">
      <alignment horizontal="left" vertical="center"/>
      <protection/>
    </xf>
    <xf numFmtId="0" fontId="2" fillId="34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78" fillId="34" borderId="14" xfId="56" applyFont="1" applyFill="1" applyBorder="1" applyAlignment="1">
      <alignment horizontal="right" vertical="center" indent="1"/>
      <protection/>
    </xf>
    <xf numFmtId="0" fontId="78" fillId="34" borderId="15" xfId="0" applyFont="1" applyFill="1" applyBorder="1" applyAlignment="1">
      <alignment horizontal="center" vertical="center"/>
    </xf>
    <xf numFmtId="0" fontId="78" fillId="34" borderId="12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4" fillId="10" borderId="13" xfId="56" applyFont="1" applyFill="1" applyBorder="1" applyAlignment="1">
      <alignment horizontal="right" vertical="center"/>
      <protection/>
    </xf>
    <xf numFmtId="0" fontId="4" fillId="10" borderId="14" xfId="56" applyFont="1" applyFill="1" applyBorder="1" applyAlignment="1">
      <alignment horizontal="right" vertical="center" indent="1"/>
      <protection/>
    </xf>
    <xf numFmtId="166" fontId="4" fillId="10" borderId="1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78" fillId="10" borderId="16" xfId="56" applyFont="1" applyFill="1" applyBorder="1" applyAlignment="1">
      <alignment horizontal="right" vertical="center"/>
      <protection/>
    </xf>
    <xf numFmtId="0" fontId="78" fillId="10" borderId="13" xfId="56" applyFont="1" applyFill="1" applyBorder="1" applyAlignment="1" quotePrefix="1">
      <alignment horizontal="right" vertical="center" wrapText="1" indent="1"/>
      <protection/>
    </xf>
    <xf numFmtId="0" fontId="78" fillId="10" borderId="26" xfId="56" applyFont="1" applyFill="1" applyBorder="1" applyAlignment="1">
      <alignment horizontal="right" vertical="center"/>
      <protection/>
    </xf>
    <xf numFmtId="0" fontId="78" fillId="10" borderId="27" xfId="56" applyFont="1" applyFill="1" applyBorder="1" applyAlignment="1" quotePrefix="1">
      <alignment horizontal="right" vertical="center" wrapText="1" indent="1"/>
      <protection/>
    </xf>
    <xf numFmtId="166" fontId="78" fillId="10" borderId="21" xfId="0" applyNumberFormat="1" applyFont="1" applyFill="1" applyBorder="1" applyAlignment="1">
      <alignment horizontal="center" vertical="center"/>
    </xf>
    <xf numFmtId="166" fontId="78" fillId="10" borderId="22" xfId="0" applyNumberFormat="1" applyFont="1" applyFill="1" applyBorder="1" applyAlignment="1">
      <alignment horizontal="center" vertical="center"/>
    </xf>
    <xf numFmtId="166" fontId="78" fillId="10" borderId="23" xfId="0" applyNumberFormat="1" applyFont="1" applyFill="1" applyBorder="1" applyAlignment="1">
      <alignment horizontal="center" vertical="center"/>
    </xf>
    <xf numFmtId="0" fontId="78" fillId="10" borderId="28" xfId="56" applyFont="1" applyFill="1" applyBorder="1" applyAlignment="1">
      <alignment horizontal="right" vertical="center"/>
      <protection/>
    </xf>
    <xf numFmtId="0" fontId="78" fillId="10" borderId="29" xfId="56" applyFont="1" applyFill="1" applyBorder="1" applyAlignment="1" quotePrefix="1">
      <alignment horizontal="right" vertical="center" wrapText="1" indent="1"/>
      <protection/>
    </xf>
    <xf numFmtId="166" fontId="78" fillId="10" borderId="19" xfId="0" applyNumberFormat="1" applyFont="1" applyFill="1" applyBorder="1" applyAlignment="1">
      <alignment horizontal="center" vertical="center"/>
    </xf>
    <xf numFmtId="166" fontId="78" fillId="10" borderId="20" xfId="0" applyNumberFormat="1" applyFont="1" applyFill="1" applyBorder="1" applyAlignment="1">
      <alignment horizontal="center" vertical="center"/>
    </xf>
    <xf numFmtId="166" fontId="78" fillId="10" borderId="24" xfId="0" applyNumberFormat="1" applyFont="1" applyFill="1" applyBorder="1" applyAlignment="1">
      <alignment horizontal="center" vertical="center"/>
    </xf>
    <xf numFmtId="0" fontId="76" fillId="0" borderId="17" xfId="56" applyFont="1" applyFill="1" applyBorder="1" applyAlignment="1">
      <alignment horizontal="right" vertical="center"/>
      <protection/>
    </xf>
    <xf numFmtId="166" fontId="2" fillId="0" borderId="18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10" borderId="14" xfId="56" applyFont="1" applyFill="1" applyBorder="1" applyAlignment="1">
      <alignment horizontal="right" vertical="center"/>
      <protection/>
    </xf>
    <xf numFmtId="0" fontId="88" fillId="0" borderId="0" xfId="0" applyFont="1" applyFill="1" applyAlignment="1">
      <alignment vertical="center"/>
    </xf>
    <xf numFmtId="0" fontId="78" fillId="34" borderId="17" xfId="56" applyFont="1" applyFill="1" applyBorder="1" applyAlignment="1">
      <alignment horizontal="left" vertical="center" indent="1"/>
      <protection/>
    </xf>
    <xf numFmtId="0" fontId="86" fillId="34" borderId="11" xfId="0" applyFont="1" applyFill="1" applyBorder="1" applyAlignment="1">
      <alignment horizontal="center" vertical="center"/>
    </xf>
    <xf numFmtId="0" fontId="78" fillId="34" borderId="17" xfId="0" applyFont="1" applyFill="1" applyBorder="1" applyAlignment="1">
      <alignment vertical="center"/>
    </xf>
    <xf numFmtId="0" fontId="78" fillId="34" borderId="11" xfId="0" applyFont="1" applyFill="1" applyBorder="1" applyAlignment="1">
      <alignment vertical="center"/>
    </xf>
    <xf numFmtId="166" fontId="78" fillId="10" borderId="30" xfId="0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5" fillId="34" borderId="11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66" fontId="76" fillId="0" borderId="31" xfId="0" applyNumberFormat="1" applyFont="1" applyFill="1" applyBorder="1" applyAlignment="1">
      <alignment horizontal="center" vertical="center"/>
    </xf>
    <xf numFmtId="166" fontId="76" fillId="0" borderId="30" xfId="0" applyNumberFormat="1" applyFont="1" applyFill="1" applyBorder="1" applyAlignment="1">
      <alignment horizontal="center" vertical="center"/>
    </xf>
    <xf numFmtId="166" fontId="2" fillId="0" borderId="30" xfId="0" applyNumberFormat="1" applyFont="1" applyFill="1" applyBorder="1" applyAlignment="1">
      <alignment horizontal="center" vertical="center"/>
    </xf>
    <xf numFmtId="166" fontId="2" fillId="0" borderId="32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8" fillId="35" borderId="35" xfId="56" applyFont="1" applyFill="1" applyBorder="1" applyAlignment="1">
      <alignment horizontal="right" vertical="center"/>
      <protection/>
    </xf>
    <xf numFmtId="0" fontId="78" fillId="35" borderId="36" xfId="56" applyFont="1" applyFill="1" applyBorder="1" applyAlignment="1" quotePrefix="1">
      <alignment horizontal="right" vertical="center" wrapText="1" indent="1"/>
      <protection/>
    </xf>
    <xf numFmtId="166" fontId="78" fillId="35" borderId="37" xfId="0" applyNumberFormat="1" applyFont="1" applyFill="1" applyBorder="1" applyAlignment="1">
      <alignment horizontal="center" vertical="center"/>
    </xf>
    <xf numFmtId="166" fontId="78" fillId="35" borderId="38" xfId="0" applyNumberFormat="1" applyFont="1" applyFill="1" applyBorder="1" applyAlignment="1">
      <alignment horizontal="center" vertical="center"/>
    </xf>
    <xf numFmtId="166" fontId="78" fillId="35" borderId="39" xfId="0" applyNumberFormat="1" applyFont="1" applyFill="1" applyBorder="1" applyAlignment="1">
      <alignment horizontal="center" vertical="center"/>
    </xf>
    <xf numFmtId="0" fontId="76" fillId="0" borderId="30" xfId="0" applyFont="1" applyFill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/>
    </xf>
    <xf numFmtId="0" fontId="2" fillId="0" borderId="34" xfId="56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left" vertical="center"/>
      <protection/>
    </xf>
    <xf numFmtId="0" fontId="2" fillId="0" borderId="30" xfId="56" applyFont="1" applyFill="1" applyBorder="1" applyAlignment="1">
      <alignment horizontal="left" vertical="center"/>
      <protection/>
    </xf>
    <xf numFmtId="0" fontId="2" fillId="0" borderId="32" xfId="56" applyFont="1" applyFill="1" applyBorder="1" applyAlignment="1">
      <alignment horizontal="left" vertical="center"/>
      <protection/>
    </xf>
    <xf numFmtId="0" fontId="2" fillId="0" borderId="40" xfId="56" applyFont="1" applyFill="1" applyBorder="1" applyAlignment="1">
      <alignment horizontal="center" vertical="center"/>
      <protection/>
    </xf>
    <xf numFmtId="166" fontId="78" fillId="35" borderId="41" xfId="0" applyNumberFormat="1" applyFont="1" applyFill="1" applyBorder="1" applyAlignment="1">
      <alignment horizontal="center" vertical="center"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2" fillId="0" borderId="19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76" fillId="0" borderId="0" xfId="0" applyFont="1" applyFill="1" applyBorder="1" applyAlignment="1">
      <alignment horizontal="left" vertical="center"/>
    </xf>
    <xf numFmtId="2" fontId="2" fillId="0" borderId="42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36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2" fillId="0" borderId="30" xfId="56" applyFont="1" applyFill="1" applyBorder="1" applyAlignment="1">
      <alignment horizontal="center" vertical="center"/>
      <protection/>
    </xf>
    <xf numFmtId="0" fontId="85" fillId="0" borderId="15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82" fillId="0" borderId="13" xfId="0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11" xfId="56" applyFont="1" applyFill="1" applyBorder="1" applyAlignment="1">
      <alignment horizontal="left" vertical="center"/>
      <protection/>
    </xf>
    <xf numFmtId="0" fontId="2" fillId="0" borderId="11" xfId="56" applyFont="1" applyFill="1" applyBorder="1" applyAlignment="1">
      <alignment horizontal="left" vertical="center"/>
      <protection/>
    </xf>
    <xf numFmtId="0" fontId="2" fillId="33" borderId="11" xfId="0" applyFont="1" applyFill="1" applyBorder="1" applyAlignment="1">
      <alignment horizontal="left" vertical="center"/>
    </xf>
    <xf numFmtId="0" fontId="4" fillId="0" borderId="11" xfId="56" applyFont="1" applyFill="1" applyBorder="1" applyAlignment="1">
      <alignment horizontal="left" vertical="center"/>
      <protection/>
    </xf>
    <xf numFmtId="0" fontId="2" fillId="35" borderId="11" xfId="0" applyFont="1" applyFill="1" applyBorder="1" applyAlignment="1">
      <alignment horizontal="left" vertical="center"/>
    </xf>
    <xf numFmtId="0" fontId="2" fillId="0" borderId="11" xfId="56" applyFont="1" applyFill="1" applyBorder="1" applyAlignment="1">
      <alignment horizontal="left"/>
      <protection/>
    </xf>
    <xf numFmtId="0" fontId="4" fillId="0" borderId="11" xfId="0" applyFont="1" applyFill="1" applyBorder="1" applyAlignment="1">
      <alignment horizontal="left" vertical="center"/>
    </xf>
    <xf numFmtId="0" fontId="78" fillId="34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9" fillId="0" borderId="0" xfId="0" applyFont="1" applyFill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72" fillId="0" borderId="13" xfId="0" applyFont="1" applyBorder="1" applyAlignment="1">
      <alignment horizontal="left"/>
    </xf>
    <xf numFmtId="0" fontId="2" fillId="34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6" borderId="17" xfId="56" applyFont="1" applyFill="1" applyBorder="1" applyAlignment="1">
      <alignment horizontal="left" vertical="center"/>
      <protection/>
    </xf>
    <xf numFmtId="0" fontId="2" fillId="36" borderId="17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2" fillId="36" borderId="14" xfId="56" applyFont="1" applyFill="1" applyBorder="1" applyAlignment="1">
      <alignment horizontal="left" vertical="center"/>
      <protection/>
    </xf>
    <xf numFmtId="0" fontId="11" fillId="35" borderId="15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76" fillId="0" borderId="14" xfId="0" applyFont="1" applyFill="1" applyBorder="1" applyAlignment="1">
      <alignment horizontal="center" vertical="center"/>
    </xf>
    <xf numFmtId="0" fontId="36" fillId="0" borderId="14" xfId="56" applyFont="1" applyFill="1" applyBorder="1" applyAlignment="1">
      <alignment horizontal="left" vertical="center"/>
      <protection/>
    </xf>
    <xf numFmtId="0" fontId="50" fillId="0" borderId="13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left"/>
    </xf>
    <xf numFmtId="0" fontId="59" fillId="0" borderId="13" xfId="0" applyFont="1" applyBorder="1" applyAlignment="1">
      <alignment horizontal="center"/>
    </xf>
    <xf numFmtId="0" fontId="59" fillId="0" borderId="12" xfId="0" applyFont="1" applyFill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9" fillId="0" borderId="13" xfId="0" applyFont="1" applyFill="1" applyBorder="1" applyAlignment="1">
      <alignment horizontal="left"/>
    </xf>
    <xf numFmtId="0" fontId="59" fillId="0" borderId="13" xfId="0" applyFont="1" applyBorder="1" applyAlignment="1">
      <alignment/>
    </xf>
    <xf numFmtId="0" fontId="59" fillId="0" borderId="13" xfId="0" applyFont="1" applyFill="1" applyBorder="1" applyAlignment="1">
      <alignment/>
    </xf>
    <xf numFmtId="0" fontId="59" fillId="36" borderId="13" xfId="0" applyFont="1" applyFill="1" applyBorder="1" applyAlignment="1">
      <alignment/>
    </xf>
    <xf numFmtId="0" fontId="59" fillId="0" borderId="13" xfId="0" applyFont="1" applyBorder="1" applyAlignment="1">
      <alignment vertical="center" wrapText="1"/>
    </xf>
    <xf numFmtId="0" fontId="50" fillId="0" borderId="14" xfId="56" applyFont="1" applyFill="1" applyBorder="1" applyAlignment="1">
      <alignment horizontal="left" vertical="center"/>
      <protection/>
    </xf>
    <xf numFmtId="0" fontId="36" fillId="0" borderId="40" xfId="56" applyFont="1" applyFill="1" applyBorder="1" applyAlignment="1">
      <alignment horizontal="left" vertical="center"/>
      <protection/>
    </xf>
    <xf numFmtId="0" fontId="36" fillId="0" borderId="11" xfId="56" applyFont="1" applyFill="1" applyBorder="1" applyAlignment="1">
      <alignment horizontal="left" vertical="center"/>
      <protection/>
    </xf>
    <xf numFmtId="0" fontId="48" fillId="0" borderId="11" xfId="56" applyFont="1" applyFill="1" applyBorder="1" applyAlignment="1">
      <alignment horizontal="left" vertical="center"/>
      <protection/>
    </xf>
    <xf numFmtId="0" fontId="50" fillId="0" borderId="11" xfId="56" applyFont="1" applyFill="1" applyBorder="1" applyAlignment="1">
      <alignment horizontal="left" vertical="center"/>
      <protection/>
    </xf>
    <xf numFmtId="0" fontId="36" fillId="0" borderId="13" xfId="0" applyFont="1" applyBorder="1" applyAlignment="1">
      <alignment horizontal="center"/>
    </xf>
    <xf numFmtId="0" fontId="48" fillId="0" borderId="11" xfId="56" applyFont="1" applyFill="1" applyBorder="1" applyAlignment="1">
      <alignment horizontal="left"/>
      <protection/>
    </xf>
    <xf numFmtId="0" fontId="48" fillId="0" borderId="13" xfId="0" applyFont="1" applyFill="1" applyBorder="1" applyAlignment="1">
      <alignment horizontal="left"/>
    </xf>
    <xf numFmtId="0" fontId="36" fillId="0" borderId="11" xfId="56" applyFont="1" applyFill="1" applyBorder="1" applyAlignment="1">
      <alignment horizontal="left"/>
      <protection/>
    </xf>
    <xf numFmtId="0" fontId="48" fillId="0" borderId="13" xfId="0" applyFont="1" applyBorder="1" applyAlignment="1">
      <alignment horizontal="left"/>
    </xf>
    <xf numFmtId="0" fontId="50" fillId="0" borderId="13" xfId="0" applyFont="1" applyFill="1" applyBorder="1" applyAlignment="1">
      <alignment vertical="center"/>
    </xf>
    <xf numFmtId="0" fontId="50" fillId="0" borderId="34" xfId="56" applyFont="1" applyFill="1" applyBorder="1" applyAlignment="1">
      <alignment horizontal="left" vertical="center"/>
      <protection/>
    </xf>
    <xf numFmtId="0" fontId="48" fillId="0" borderId="13" xfId="0" applyFont="1" applyBorder="1" applyAlignment="1">
      <alignment horizontal="center"/>
    </xf>
    <xf numFmtId="0" fontId="59" fillId="0" borderId="13" xfId="0" applyFont="1" applyBorder="1" applyAlignment="1">
      <alignment horizontal="left"/>
    </xf>
    <xf numFmtId="0" fontId="90" fillId="0" borderId="12" xfId="0" applyFont="1" applyFill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52" fillId="0" borderId="13" xfId="56" applyFont="1" applyFill="1" applyBorder="1" applyAlignment="1">
      <alignment horizontal="left" vertical="center"/>
      <protection/>
    </xf>
    <xf numFmtId="0" fontId="36" fillId="0" borderId="13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left" vertical="center" wrapText="1" indent="1"/>
    </xf>
    <xf numFmtId="0" fontId="48" fillId="0" borderId="0" xfId="0" applyFont="1" applyFill="1" applyBorder="1" applyAlignment="1">
      <alignment horizontal="left" vertical="center" wrapText="1" indent="1"/>
    </xf>
    <xf numFmtId="0" fontId="48" fillId="35" borderId="14" xfId="0" applyFont="1" applyFill="1" applyBorder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36" fillId="0" borderId="34" xfId="0" applyFont="1" applyBorder="1" applyAlignment="1" applyProtection="1">
      <alignment horizontal="center" vertical="center" wrapText="1"/>
      <protection locked="0"/>
    </xf>
    <xf numFmtId="0" fontId="36" fillId="0" borderId="45" xfId="0" applyFont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36" fillId="36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wrapText="1"/>
    </xf>
    <xf numFmtId="0" fontId="91" fillId="0" borderId="13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8" fillId="35" borderId="11" xfId="0" applyFont="1" applyFill="1" applyBorder="1" applyAlignment="1">
      <alignment horizontal="left" vertical="center" wrapText="1" indent="1"/>
    </xf>
    <xf numFmtId="0" fontId="50" fillId="0" borderId="14" xfId="0" applyFont="1" applyFill="1" applyBorder="1" applyAlignment="1">
      <alignment horizontal="left" vertical="center" wrapText="1" indent="1"/>
    </xf>
    <xf numFmtId="0" fontId="36" fillId="35" borderId="13" xfId="0" applyFont="1" applyFill="1" applyBorder="1" applyAlignment="1">
      <alignment horizontal="center" vertical="center"/>
    </xf>
    <xf numFmtId="0" fontId="36" fillId="0" borderId="13" xfId="56" applyFont="1" applyFill="1" applyBorder="1" applyAlignment="1">
      <alignment horizontal="center" vertical="center"/>
      <protection/>
    </xf>
    <xf numFmtId="0" fontId="92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91" fillId="0" borderId="15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left" vertical="center" wrapText="1" indent="1"/>
    </xf>
    <xf numFmtId="0" fontId="36" fillId="0" borderId="0" xfId="0" applyFont="1" applyFill="1" applyAlignment="1">
      <alignment horizontal="center"/>
    </xf>
    <xf numFmtId="0" fontId="36" fillId="0" borderId="14" xfId="0" applyFont="1" applyFill="1" applyBorder="1" applyAlignment="1">
      <alignment horizontal="center" vertical="center"/>
    </xf>
    <xf numFmtId="0" fontId="36" fillId="0" borderId="13" xfId="0" applyFont="1" applyBorder="1" applyAlignment="1" applyProtection="1">
      <alignment horizontal="left" vertical="center" wrapText="1"/>
      <protection locked="0"/>
    </xf>
    <xf numFmtId="0" fontId="50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 indent="1"/>
    </xf>
    <xf numFmtId="0" fontId="48" fillId="0" borderId="0" xfId="0" applyFont="1" applyFill="1" applyBorder="1" applyAlignment="1">
      <alignment horizontal="left" vertical="center" indent="1"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6" fillId="0" borderId="13" xfId="0" applyFont="1" applyFill="1" applyBorder="1" applyAlignment="1">
      <alignment vertical="center"/>
    </xf>
    <xf numFmtId="0" fontId="36" fillId="36" borderId="14" xfId="0" applyFont="1" applyFill="1" applyBorder="1" applyAlignment="1">
      <alignment horizontal="left" vertical="center"/>
    </xf>
    <xf numFmtId="0" fontId="36" fillId="33" borderId="14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left" vertic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48" fillId="35" borderId="14" xfId="0" applyFont="1" applyFill="1" applyBorder="1" applyAlignment="1">
      <alignment horizontal="left" vertical="center"/>
    </xf>
    <xf numFmtId="0" fontId="36" fillId="0" borderId="0" xfId="0" applyFont="1" applyAlignment="1">
      <alignment horizontal="left"/>
    </xf>
    <xf numFmtId="0" fontId="36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36" fillId="0" borderId="43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left"/>
    </xf>
    <xf numFmtId="0" fontId="2" fillId="35" borderId="11" xfId="0" applyFont="1" applyFill="1" applyBorder="1" applyAlignment="1">
      <alignment horizontal="center" vertical="center"/>
    </xf>
    <xf numFmtId="0" fontId="37" fillId="35" borderId="17" xfId="0" applyFont="1" applyFill="1" applyBorder="1" applyAlignment="1">
      <alignment horizontal="center" vertical="center"/>
    </xf>
    <xf numFmtId="0" fontId="37" fillId="35" borderId="11" xfId="0" applyFont="1" applyFill="1" applyBorder="1" applyAlignment="1">
      <alignment horizontal="center" vertical="center"/>
    </xf>
    <xf numFmtId="0" fontId="85" fillId="0" borderId="17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vertical="center"/>
    </xf>
    <xf numFmtId="0" fontId="36" fillId="0" borderId="13" xfId="56" applyFont="1" applyFill="1" applyBorder="1" applyAlignment="1">
      <alignment vertical="center"/>
      <protection/>
    </xf>
    <xf numFmtId="0" fontId="54" fillId="33" borderId="14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left" vertical="center"/>
    </xf>
    <xf numFmtId="0" fontId="50" fillId="0" borderId="17" xfId="56" applyFont="1" applyFill="1" applyBorder="1" applyAlignment="1">
      <alignment vertical="center"/>
      <protection/>
    </xf>
    <xf numFmtId="0" fontId="59" fillId="0" borderId="16" xfId="0" applyFont="1" applyBorder="1" applyAlignment="1">
      <alignment vertical="center"/>
    </xf>
    <xf numFmtId="0" fontId="59" fillId="0" borderId="16" xfId="0" applyFont="1" applyBorder="1" applyAlignment="1">
      <alignment/>
    </xf>
    <xf numFmtId="0" fontId="36" fillId="0" borderId="10" xfId="0" applyFont="1" applyBorder="1" applyAlignment="1">
      <alignment vertical="center"/>
    </xf>
    <xf numFmtId="0" fontId="36" fillId="0" borderId="10" xfId="56" applyFont="1" applyFill="1" applyBorder="1" applyAlignment="1">
      <alignment vertical="center"/>
      <protection/>
    </xf>
    <xf numFmtId="0" fontId="36" fillId="0" borderId="14" xfId="56" applyFont="1" applyFill="1" applyBorder="1" applyAlignment="1">
      <alignment vertical="center"/>
      <protection/>
    </xf>
    <xf numFmtId="0" fontId="59" fillId="0" borderId="13" xfId="0" applyFont="1" applyBorder="1" applyAlignment="1">
      <alignment/>
    </xf>
    <xf numFmtId="0" fontId="50" fillId="33" borderId="13" xfId="0" applyFont="1" applyFill="1" applyBorder="1" applyAlignment="1">
      <alignment horizontal="left" vertical="center" indent="1"/>
    </xf>
    <xf numFmtId="0" fontId="2" fillId="33" borderId="14" xfId="0" applyFont="1" applyFill="1" applyBorder="1" applyAlignment="1">
      <alignment vertical="center"/>
    </xf>
    <xf numFmtId="0" fontId="0" fillId="0" borderId="11" xfId="56" applyFont="1" applyFill="1" applyBorder="1" applyAlignment="1">
      <alignment vertical="center"/>
      <protection/>
    </xf>
    <xf numFmtId="0" fontId="48" fillId="33" borderId="14" xfId="0" applyFont="1" applyFill="1" applyBorder="1" applyAlignment="1">
      <alignment vertical="center"/>
    </xf>
    <xf numFmtId="0" fontId="48" fillId="0" borderId="11" xfId="56" applyFont="1" applyFill="1" applyBorder="1" applyAlignment="1">
      <alignment vertical="center"/>
      <protection/>
    </xf>
    <xf numFmtId="0" fontId="36" fillId="0" borderId="11" xfId="56" applyFont="1" applyFill="1" applyBorder="1" applyAlignment="1">
      <alignment vertical="center"/>
      <protection/>
    </xf>
    <xf numFmtId="0" fontId="50" fillId="33" borderId="13" xfId="0" applyFont="1" applyFill="1" applyBorder="1" applyAlignment="1">
      <alignment vertical="center"/>
    </xf>
    <xf numFmtId="0" fontId="50" fillId="0" borderId="11" xfId="56" applyFont="1" applyFill="1" applyBorder="1" applyAlignment="1">
      <alignment vertical="center"/>
      <protection/>
    </xf>
    <xf numFmtId="0" fontId="50" fillId="0" borderId="13" xfId="56" applyFont="1" applyFill="1" applyBorder="1" applyAlignment="1">
      <alignment vertical="center"/>
      <protection/>
    </xf>
    <xf numFmtId="0" fontId="50" fillId="0" borderId="40" xfId="56" applyFont="1" applyFill="1" applyBorder="1" applyAlignment="1">
      <alignment vertical="center"/>
      <protection/>
    </xf>
    <xf numFmtId="0" fontId="0" fillId="0" borderId="13" xfId="56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59" fillId="0" borderId="13" xfId="0" applyFont="1" applyFill="1" applyBorder="1" applyAlignment="1">
      <alignment vertical="center"/>
    </xf>
    <xf numFmtId="0" fontId="36" fillId="33" borderId="14" xfId="0" applyFont="1" applyFill="1" applyBorder="1" applyAlignment="1">
      <alignment vertical="center"/>
    </xf>
    <xf numFmtId="0" fontId="48" fillId="35" borderId="11" xfId="0" applyFont="1" applyFill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93" fillId="34" borderId="14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25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48" fillId="33" borderId="13" xfId="0" applyFont="1" applyFill="1" applyBorder="1" applyAlignment="1">
      <alignment horizontal="left" vertical="center" indent="1"/>
    </xf>
    <xf numFmtId="0" fontId="4" fillId="33" borderId="14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0" fontId="36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8" fillId="35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  <xf numFmtId="0" fontId="36" fillId="0" borderId="0" xfId="0" applyFont="1" applyFill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48" fillId="0" borderId="25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7" fillId="10" borderId="17" xfId="0" applyFont="1" applyFill="1" applyBorder="1" applyAlignment="1">
      <alignment horizontal="center" vertical="center"/>
    </xf>
    <xf numFmtId="0" fontId="36" fillId="0" borderId="14" xfId="56" applyFont="1" applyFill="1" applyBorder="1" applyAlignment="1">
      <alignment horizontal="left" vertical="center" wrapText="1"/>
      <protection/>
    </xf>
    <xf numFmtId="0" fontId="85" fillId="10" borderId="17" xfId="0" applyFont="1" applyFill="1" applyBorder="1" applyAlignment="1">
      <alignment horizontal="center" vertical="center"/>
    </xf>
    <xf numFmtId="0" fontId="86" fillId="10" borderId="17" xfId="0" applyFont="1" applyFill="1" applyBorder="1" applyAlignment="1">
      <alignment horizontal="center" vertical="center"/>
    </xf>
    <xf numFmtId="0" fontId="79" fillId="10" borderId="17" xfId="0" applyFont="1" applyFill="1" applyBorder="1" applyAlignment="1">
      <alignment horizontal="center" vertical="center"/>
    </xf>
    <xf numFmtId="0" fontId="80" fillId="10" borderId="17" xfId="0" applyFont="1" applyFill="1" applyBorder="1" applyAlignment="1">
      <alignment horizontal="center" vertical="center"/>
    </xf>
    <xf numFmtId="0" fontId="81" fillId="10" borderId="17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93" fillId="34" borderId="14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/>
    </xf>
    <xf numFmtId="0" fontId="57" fillId="0" borderId="0" xfId="0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72" fillId="0" borderId="13" xfId="0" applyFont="1" applyBorder="1" applyAlignment="1">
      <alignment/>
    </xf>
    <xf numFmtId="0" fontId="4" fillId="33" borderId="13" xfId="0" applyFont="1" applyFill="1" applyBorder="1" applyAlignment="1">
      <alignment vertical="center"/>
    </xf>
    <xf numFmtId="0" fontId="72" fillId="0" borderId="12" xfId="0" applyFont="1" applyFill="1" applyBorder="1" applyAlignment="1">
      <alignment/>
    </xf>
    <xf numFmtId="0" fontId="50" fillId="0" borderId="10" xfId="0" applyFont="1" applyBorder="1" applyAlignment="1">
      <alignment vertical="center"/>
    </xf>
    <xf numFmtId="0" fontId="50" fillId="0" borderId="13" xfId="0" applyFont="1" applyFill="1" applyBorder="1" applyAlignment="1">
      <alignment/>
    </xf>
    <xf numFmtId="0" fontId="48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4" fillId="0" borderId="13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0" fontId="56" fillId="35" borderId="11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0" fillId="0" borderId="3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/>
    </xf>
    <xf numFmtId="0" fontId="94" fillId="0" borderId="10" xfId="0" applyFont="1" applyFill="1" applyBorder="1" applyAlignment="1">
      <alignment/>
    </xf>
    <xf numFmtId="0" fontId="48" fillId="34" borderId="11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4" fillId="10" borderId="13" xfId="56" applyFont="1" applyFill="1" applyBorder="1" applyAlignment="1">
      <alignment vertical="center"/>
      <protection/>
    </xf>
    <xf numFmtId="0" fontId="78" fillId="10" borderId="26" xfId="56" applyFont="1" applyFill="1" applyBorder="1" applyAlignment="1">
      <alignment vertical="center"/>
      <protection/>
    </xf>
    <xf numFmtId="0" fontId="78" fillId="10" borderId="16" xfId="56" applyFont="1" applyFill="1" applyBorder="1" applyAlignment="1">
      <alignment vertical="center"/>
      <protection/>
    </xf>
    <xf numFmtId="0" fontId="78" fillId="10" borderId="28" xfId="56" applyFont="1" applyFill="1" applyBorder="1" applyAlignment="1">
      <alignment vertical="center"/>
      <protection/>
    </xf>
    <xf numFmtId="0" fontId="78" fillId="35" borderId="35" xfId="56" applyFont="1" applyFill="1" applyBorder="1" applyAlignment="1">
      <alignment vertical="center"/>
      <protection/>
    </xf>
    <xf numFmtId="0" fontId="89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0" fillId="33" borderId="11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76" fillId="0" borderId="17" xfId="56" applyFont="1" applyFill="1" applyBorder="1" applyAlignment="1">
      <alignment vertical="center"/>
      <protection/>
    </xf>
    <xf numFmtId="0" fontId="48" fillId="0" borderId="10" xfId="0" applyFont="1" applyBorder="1" applyAlignment="1">
      <alignment vertical="center"/>
    </xf>
    <xf numFmtId="0" fontId="48" fillId="0" borderId="10" xfId="56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48" fillId="34" borderId="11" xfId="0" applyFont="1" applyFill="1" applyBorder="1" applyAlignment="1">
      <alignment vertical="center"/>
    </xf>
    <xf numFmtId="0" fontId="48" fillId="0" borderId="17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0" borderId="25" xfId="0" applyFont="1" applyFill="1" applyBorder="1" applyAlignment="1">
      <alignment vertical="center"/>
    </xf>
    <xf numFmtId="0" fontId="59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76" fillId="34" borderId="17" xfId="56" applyFont="1" applyFill="1" applyBorder="1" applyAlignment="1">
      <alignment horizontal="right" vertical="center"/>
      <protection/>
    </xf>
    <xf numFmtId="0" fontId="76" fillId="34" borderId="14" xfId="56" applyFont="1" applyFill="1" applyBorder="1" applyAlignment="1">
      <alignment horizontal="right" vertical="center"/>
      <protection/>
    </xf>
    <xf numFmtId="166" fontId="76" fillId="34" borderId="17" xfId="0" applyNumberFormat="1" applyFont="1" applyFill="1" applyBorder="1" applyAlignment="1">
      <alignment horizontal="center" vertical="center"/>
    </xf>
    <xf numFmtId="0" fontId="76" fillId="34" borderId="11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77" fillId="34" borderId="17" xfId="56" applyFont="1" applyFill="1" applyBorder="1" applyAlignment="1">
      <alignment horizontal="right" vertical="center"/>
      <protection/>
    </xf>
    <xf numFmtId="0" fontId="77" fillId="34" borderId="14" xfId="56" applyFont="1" applyFill="1" applyBorder="1" applyAlignment="1">
      <alignment horizontal="right" vertical="center"/>
      <protection/>
    </xf>
    <xf numFmtId="166" fontId="78" fillId="34" borderId="17" xfId="0" applyNumberFormat="1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 vertical="center"/>
    </xf>
    <xf numFmtId="0" fontId="78" fillId="34" borderId="14" xfId="0" applyFont="1" applyFill="1" applyBorder="1" applyAlignment="1">
      <alignment horizontal="center" vertical="center"/>
    </xf>
    <xf numFmtId="0" fontId="2" fillId="35" borderId="17" xfId="56" applyFont="1" applyFill="1" applyBorder="1" applyAlignment="1">
      <alignment horizontal="left" vertical="center"/>
      <protection/>
    </xf>
    <xf numFmtId="0" fontId="2" fillId="35" borderId="14" xfId="56" applyFont="1" applyFill="1" applyBorder="1" applyAlignment="1">
      <alignment horizontal="left" vertical="center"/>
      <protection/>
    </xf>
    <xf numFmtId="166" fontId="77" fillId="34" borderId="17" xfId="0" applyNumberFormat="1" applyFont="1" applyFill="1" applyBorder="1" applyAlignment="1">
      <alignment horizontal="center" vertical="center"/>
    </xf>
    <xf numFmtId="0" fontId="77" fillId="34" borderId="11" xfId="0" applyFont="1" applyFill="1" applyBorder="1" applyAlignment="1">
      <alignment horizontal="center" vertical="center"/>
    </xf>
    <xf numFmtId="0" fontId="77" fillId="34" borderId="14" xfId="0" applyFont="1" applyFill="1" applyBorder="1" applyAlignment="1">
      <alignment horizontal="center" vertical="center"/>
    </xf>
    <xf numFmtId="0" fontId="78" fillId="34" borderId="17" xfId="56" applyFont="1" applyFill="1" applyBorder="1" applyAlignment="1">
      <alignment horizontal="right" vertical="center"/>
      <protection/>
    </xf>
    <xf numFmtId="0" fontId="78" fillId="34" borderId="14" xfId="56" applyFont="1" applyFill="1" applyBorder="1" applyAlignment="1">
      <alignment horizontal="right" vertical="center"/>
      <protection/>
    </xf>
    <xf numFmtId="0" fontId="11" fillId="10" borderId="46" xfId="0" applyFont="1" applyFill="1" applyBorder="1" applyAlignment="1">
      <alignment horizontal="center" vertical="center" wrapText="1"/>
    </xf>
    <xf numFmtId="0" fontId="11" fillId="10" borderId="45" xfId="0" applyFont="1" applyFill="1" applyBorder="1" applyAlignment="1">
      <alignment horizontal="center" vertical="center" wrapText="1"/>
    </xf>
    <xf numFmtId="0" fontId="7" fillId="35" borderId="46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left" vertical="top" wrapText="1"/>
    </xf>
    <xf numFmtId="0" fontId="15" fillId="0" borderId="51" xfId="0" applyFont="1" applyBorder="1" applyAlignment="1">
      <alignment horizontal="left" vertical="top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indent="1"/>
    </xf>
    <xf numFmtId="0" fontId="7" fillId="0" borderId="45" xfId="0" applyFont="1" applyBorder="1" applyAlignment="1">
      <alignment horizontal="left" vertical="center" indent="1"/>
    </xf>
    <xf numFmtId="0" fontId="7" fillId="0" borderId="4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11" fillId="10" borderId="52" xfId="0" applyFont="1" applyFill="1" applyBorder="1" applyAlignment="1">
      <alignment horizontal="center" vertical="center" wrapText="1"/>
    </xf>
    <xf numFmtId="0" fontId="11" fillId="10" borderId="53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6" fontId="78" fillId="35" borderId="60" xfId="0" applyNumberFormat="1" applyFont="1" applyFill="1" applyBorder="1" applyAlignment="1">
      <alignment horizontal="center" vertical="center"/>
    </xf>
    <xf numFmtId="166" fontId="78" fillId="35" borderId="61" xfId="0" applyNumberFormat="1" applyFont="1" applyFill="1" applyBorder="1" applyAlignment="1">
      <alignment horizontal="center" vertical="center"/>
    </xf>
    <xf numFmtId="166" fontId="78" fillId="35" borderId="62" xfId="0" applyNumberFormat="1" applyFont="1" applyFill="1" applyBorder="1" applyAlignment="1">
      <alignment horizontal="center" vertical="center"/>
    </xf>
    <xf numFmtId="166" fontId="78" fillId="10" borderId="57" xfId="0" applyNumberFormat="1" applyFont="1" applyFill="1" applyBorder="1" applyAlignment="1">
      <alignment horizontal="center" vertical="center"/>
    </xf>
    <xf numFmtId="166" fontId="78" fillId="10" borderId="58" xfId="0" applyNumberFormat="1" applyFont="1" applyFill="1" applyBorder="1" applyAlignment="1">
      <alignment horizontal="center" vertical="center"/>
    </xf>
    <xf numFmtId="166" fontId="78" fillId="10" borderId="59" xfId="0" applyNumberFormat="1" applyFont="1" applyFill="1" applyBorder="1" applyAlignment="1">
      <alignment horizontal="center" vertical="center"/>
    </xf>
    <xf numFmtId="166" fontId="78" fillId="34" borderId="11" xfId="0" applyNumberFormat="1" applyFont="1" applyFill="1" applyBorder="1" applyAlignment="1">
      <alignment horizontal="center" vertical="center"/>
    </xf>
    <xf numFmtId="166" fontId="78" fillId="34" borderId="14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166" fontId="4" fillId="10" borderId="17" xfId="0" applyNumberFormat="1" applyFont="1" applyFill="1" applyBorder="1" applyAlignment="1">
      <alignment horizontal="center" vertical="center"/>
    </xf>
    <xf numFmtId="166" fontId="4" fillId="10" borderId="11" xfId="0" applyNumberFormat="1" applyFont="1" applyFill="1" applyBorder="1" applyAlignment="1">
      <alignment horizontal="center" vertical="center"/>
    </xf>
    <xf numFmtId="166" fontId="4" fillId="10" borderId="14" xfId="0" applyNumberFormat="1" applyFont="1" applyFill="1" applyBorder="1" applyAlignment="1">
      <alignment horizontal="center" vertical="center"/>
    </xf>
    <xf numFmtId="0" fontId="78" fillId="34" borderId="17" xfId="0" applyFont="1" applyFill="1" applyBorder="1" applyAlignment="1">
      <alignment horizontal="center" vertical="center"/>
    </xf>
    <xf numFmtId="0" fontId="86" fillId="34" borderId="17" xfId="0" applyFont="1" applyFill="1" applyBorder="1" applyAlignment="1">
      <alignment horizontal="center" vertical="center"/>
    </xf>
    <xf numFmtId="0" fontId="86" fillId="34" borderId="14" xfId="0" applyFont="1" applyFill="1" applyBorder="1" applyAlignment="1">
      <alignment horizontal="center" vertical="center"/>
    </xf>
    <xf numFmtId="0" fontId="2" fillId="35" borderId="57" xfId="56" applyFont="1" applyFill="1" applyBorder="1" applyAlignment="1">
      <alignment horizontal="left" vertical="center"/>
      <protection/>
    </xf>
    <xf numFmtId="0" fontId="2" fillId="35" borderId="59" xfId="56" applyFont="1" applyFill="1" applyBorder="1" applyAlignment="1">
      <alignment horizontal="left" vertical="center"/>
      <protection/>
    </xf>
    <xf numFmtId="166" fontId="78" fillId="10" borderId="17" xfId="0" applyNumberFormat="1" applyFont="1" applyFill="1" applyBorder="1" applyAlignment="1">
      <alignment horizontal="center" vertical="center"/>
    </xf>
    <xf numFmtId="166" fontId="78" fillId="10" borderId="11" xfId="0" applyNumberFormat="1" applyFont="1" applyFill="1" applyBorder="1" applyAlignment="1">
      <alignment horizontal="center" vertical="center"/>
    </xf>
    <xf numFmtId="166" fontId="78" fillId="10" borderId="14" xfId="0" applyNumberFormat="1" applyFont="1" applyFill="1" applyBorder="1" applyAlignment="1">
      <alignment horizontal="center" vertical="center"/>
    </xf>
    <xf numFmtId="166" fontId="78" fillId="10" borderId="63" xfId="0" applyNumberFormat="1" applyFont="1" applyFill="1" applyBorder="1" applyAlignment="1">
      <alignment horizontal="center" vertical="center"/>
    </xf>
    <xf numFmtId="166" fontId="78" fillId="10" borderId="64" xfId="0" applyNumberFormat="1" applyFont="1" applyFill="1" applyBorder="1" applyAlignment="1">
      <alignment horizontal="center" vertical="center"/>
    </xf>
    <xf numFmtId="166" fontId="78" fillId="10" borderId="65" xfId="0" applyNumberFormat="1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166" fontId="76" fillId="34" borderId="11" xfId="0" applyNumberFormat="1" applyFont="1" applyFill="1" applyBorder="1" applyAlignment="1">
      <alignment horizontal="center" vertical="center"/>
    </xf>
    <xf numFmtId="166" fontId="76" fillId="34" borderId="14" xfId="0" applyNumberFormat="1" applyFont="1" applyFill="1" applyBorder="1" applyAlignment="1">
      <alignment horizontal="center" vertical="center"/>
    </xf>
    <xf numFmtId="166" fontId="77" fillId="34" borderId="11" xfId="0" applyNumberFormat="1" applyFont="1" applyFill="1" applyBorder="1" applyAlignment="1">
      <alignment horizontal="center" vertical="center"/>
    </xf>
    <xf numFmtId="166" fontId="77" fillId="34" borderId="14" xfId="0" applyNumberFormat="1" applyFont="1" applyFill="1" applyBorder="1" applyAlignment="1">
      <alignment horizontal="center" vertical="center"/>
    </xf>
    <xf numFmtId="0" fontId="77" fillId="4" borderId="57" xfId="56" applyFont="1" applyFill="1" applyBorder="1" applyAlignment="1">
      <alignment horizontal="right" vertical="center"/>
      <protection/>
    </xf>
    <xf numFmtId="0" fontId="77" fillId="4" borderId="59" xfId="56" applyFont="1" applyFill="1" applyBorder="1" applyAlignment="1">
      <alignment horizontal="right" vertical="center"/>
      <protection/>
    </xf>
    <xf numFmtId="0" fontId="2" fillId="35" borderId="48" xfId="56" applyFont="1" applyFill="1" applyBorder="1" applyAlignment="1">
      <alignment horizontal="left" vertical="center"/>
      <protection/>
    </xf>
    <xf numFmtId="0" fontId="2" fillId="35" borderId="50" xfId="56" applyFont="1" applyFill="1" applyBorder="1" applyAlignment="1">
      <alignment horizontal="left" vertical="center"/>
      <protection/>
    </xf>
    <xf numFmtId="0" fontId="78" fillId="4" borderId="17" xfId="56" applyFont="1" applyFill="1" applyBorder="1" applyAlignment="1">
      <alignment horizontal="right" vertical="center"/>
      <protection/>
    </xf>
    <xf numFmtId="0" fontId="78" fillId="4" borderId="14" xfId="56" applyFont="1" applyFill="1" applyBorder="1" applyAlignment="1">
      <alignment horizontal="right" vertical="center"/>
      <protection/>
    </xf>
    <xf numFmtId="166" fontId="78" fillId="4" borderId="17" xfId="0" applyNumberFormat="1" applyFont="1" applyFill="1" applyBorder="1" applyAlignment="1">
      <alignment horizontal="center" vertical="center"/>
    </xf>
    <xf numFmtId="0" fontId="78" fillId="4" borderId="11" xfId="0" applyFont="1" applyFill="1" applyBorder="1" applyAlignment="1">
      <alignment horizontal="center" vertical="center"/>
    </xf>
    <xf numFmtId="0" fontId="78" fillId="4" borderId="14" xfId="0" applyFont="1" applyFill="1" applyBorder="1" applyAlignment="1">
      <alignment horizontal="center" vertical="center"/>
    </xf>
    <xf numFmtId="0" fontId="76" fillId="4" borderId="63" xfId="56" applyFont="1" applyFill="1" applyBorder="1" applyAlignment="1">
      <alignment horizontal="right" vertical="center"/>
      <protection/>
    </xf>
    <xf numFmtId="0" fontId="76" fillId="4" borderId="65" xfId="56" applyFont="1" applyFill="1" applyBorder="1" applyAlignment="1">
      <alignment horizontal="right" vertical="center"/>
      <protection/>
    </xf>
    <xf numFmtId="166" fontId="76" fillId="4" borderId="63" xfId="0" applyNumberFormat="1" applyFont="1" applyFill="1" applyBorder="1" applyAlignment="1">
      <alignment horizontal="center" vertical="center"/>
    </xf>
    <xf numFmtId="0" fontId="76" fillId="4" borderId="64" xfId="0" applyFont="1" applyFill="1" applyBorder="1" applyAlignment="1">
      <alignment horizontal="center" vertical="center"/>
    </xf>
    <xf numFmtId="0" fontId="76" fillId="4" borderId="65" xfId="0" applyFont="1" applyFill="1" applyBorder="1" applyAlignment="1">
      <alignment horizontal="center" vertical="center"/>
    </xf>
    <xf numFmtId="0" fontId="76" fillId="34" borderId="63" xfId="56" applyFont="1" applyFill="1" applyBorder="1" applyAlignment="1">
      <alignment horizontal="right" vertical="center"/>
      <protection/>
    </xf>
    <xf numFmtId="0" fontId="76" fillId="34" borderId="65" xfId="56" applyFont="1" applyFill="1" applyBorder="1" applyAlignment="1">
      <alignment horizontal="right" vertical="center"/>
      <protection/>
    </xf>
    <xf numFmtId="166" fontId="76" fillId="34" borderId="63" xfId="0" applyNumberFormat="1" applyFont="1" applyFill="1" applyBorder="1" applyAlignment="1">
      <alignment horizontal="center" vertical="center"/>
    </xf>
    <xf numFmtId="0" fontId="76" fillId="34" borderId="64" xfId="0" applyFont="1" applyFill="1" applyBorder="1" applyAlignment="1">
      <alignment horizontal="center" vertical="center"/>
    </xf>
    <xf numFmtId="0" fontId="76" fillId="34" borderId="65" xfId="0" applyFont="1" applyFill="1" applyBorder="1" applyAlignment="1">
      <alignment horizontal="center" vertical="center"/>
    </xf>
    <xf numFmtId="166" fontId="77" fillId="4" borderId="57" xfId="0" applyNumberFormat="1" applyFont="1" applyFill="1" applyBorder="1" applyAlignment="1">
      <alignment horizontal="center" vertical="center"/>
    </xf>
    <xf numFmtId="0" fontId="77" fillId="4" borderId="58" xfId="0" applyFont="1" applyFill="1" applyBorder="1" applyAlignment="1">
      <alignment horizontal="center" vertical="center"/>
    </xf>
    <xf numFmtId="0" fontId="77" fillId="4" borderId="59" xfId="0" applyFont="1" applyFill="1" applyBorder="1" applyAlignment="1">
      <alignment horizontal="center" vertical="center"/>
    </xf>
    <xf numFmtId="0" fontId="11" fillId="10" borderId="54" xfId="0" applyFont="1" applyFill="1" applyBorder="1" applyAlignment="1">
      <alignment horizontal="center" vertical="center" wrapText="1"/>
    </xf>
    <xf numFmtId="0" fontId="11" fillId="10" borderId="55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/>
    </xf>
    <xf numFmtId="0" fontId="85" fillId="0" borderId="17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center" vertical="center"/>
    </xf>
    <xf numFmtId="0" fontId="86" fillId="34" borderId="11" xfId="0" applyFont="1" applyFill="1" applyBorder="1" applyAlignment="1">
      <alignment horizontal="center" vertical="center"/>
    </xf>
    <xf numFmtId="0" fontId="37" fillId="35" borderId="17" xfId="0" applyFont="1" applyFill="1" applyBorder="1" applyAlignment="1">
      <alignment horizontal="center" vertical="center"/>
    </xf>
    <xf numFmtId="0" fontId="37" fillId="35" borderId="11" xfId="0" applyFont="1" applyFill="1" applyBorder="1" applyAlignment="1">
      <alignment horizontal="center" vertical="center"/>
    </xf>
    <xf numFmtId="0" fontId="11" fillId="10" borderId="66" xfId="0" applyFont="1" applyFill="1" applyBorder="1" applyAlignment="1">
      <alignment horizontal="center" vertical="center" wrapText="1"/>
    </xf>
    <xf numFmtId="0" fontId="11" fillId="10" borderId="67" xfId="0" applyFont="1" applyFill="1" applyBorder="1" applyAlignment="1">
      <alignment horizontal="center" vertical="center" wrapText="1"/>
    </xf>
    <xf numFmtId="0" fontId="11" fillId="10" borderId="68" xfId="0" applyFont="1" applyFill="1" applyBorder="1" applyAlignment="1">
      <alignment horizontal="center" vertical="center" wrapText="1"/>
    </xf>
    <xf numFmtId="0" fontId="11" fillId="10" borderId="69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6" fillId="34" borderId="11" xfId="56" applyFont="1" applyFill="1" applyBorder="1" applyAlignment="1">
      <alignment horizontal="right" vertical="center"/>
      <protection/>
    </xf>
    <xf numFmtId="0" fontId="2" fillId="35" borderId="11" xfId="56" applyFont="1" applyFill="1" applyBorder="1" applyAlignment="1">
      <alignment horizontal="left" vertical="center"/>
      <protection/>
    </xf>
    <xf numFmtId="0" fontId="77" fillId="34" borderId="11" xfId="56" applyFont="1" applyFill="1" applyBorder="1" applyAlignment="1">
      <alignment horizontal="right" vertical="center"/>
      <protection/>
    </xf>
    <xf numFmtId="0" fontId="78" fillId="34" borderId="11" xfId="56" applyFont="1" applyFill="1" applyBorder="1" applyAlignment="1">
      <alignment horizontal="right" vertical="center"/>
      <protection/>
    </xf>
    <xf numFmtId="0" fontId="7" fillId="0" borderId="43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7" fillId="34" borderId="50" xfId="56" applyFont="1" applyFill="1" applyBorder="1" applyAlignment="1">
      <alignment horizontal="right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_Közö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10.7109375" defaultRowHeight="12.75"/>
  <cols>
    <col min="1" max="1" width="19.7109375" style="3" customWidth="1"/>
    <col min="2" max="2" width="60.7109375" style="1" customWidth="1"/>
    <col min="3" max="8" width="4.28125" style="4" customWidth="1"/>
    <col min="9" max="10" width="4.8515625" style="4" customWidth="1"/>
    <col min="11" max="11" width="4.28125" style="4" customWidth="1"/>
    <col min="12" max="12" width="4.28125" style="67" customWidth="1"/>
    <col min="13" max="13" width="4.7109375" style="121" hidden="1" customWidth="1"/>
    <col min="14" max="14" width="12.7109375" style="121" hidden="1" customWidth="1"/>
    <col min="15" max="15" width="15.421875" style="3" customWidth="1"/>
    <col min="16" max="16" width="41.28125" style="3" customWidth="1"/>
    <col min="17" max="17" width="4.8515625" style="3" customWidth="1"/>
    <col min="18" max="18" width="10.57421875" style="3" customWidth="1"/>
    <col min="19" max="19" width="5.7109375" style="3" customWidth="1"/>
    <col min="20" max="20" width="11.00390625" style="3" customWidth="1"/>
    <col min="21" max="21" width="27.421875" style="185" customWidth="1"/>
    <col min="22" max="23" width="0" style="3" hidden="1" customWidth="1"/>
    <col min="24" max="16384" width="10.7109375" style="1" customWidth="1"/>
  </cols>
  <sheetData>
    <row r="1" spans="1:23" s="2" customFormat="1" ht="44.25" customHeight="1" thickBot="1">
      <c r="A1" s="605" t="s">
        <v>700</v>
      </c>
      <c r="B1" s="606"/>
      <c r="C1" s="15"/>
      <c r="D1" s="15"/>
      <c r="E1" s="15"/>
      <c r="F1" s="15"/>
      <c r="G1" s="15"/>
      <c r="H1" s="15"/>
      <c r="I1" s="15"/>
      <c r="J1" s="15"/>
      <c r="K1" s="15"/>
      <c r="L1" s="66"/>
      <c r="M1" s="110"/>
      <c r="N1" s="110"/>
      <c r="O1" s="5"/>
      <c r="P1" s="15"/>
      <c r="Q1" s="3"/>
      <c r="R1" s="3"/>
      <c r="S1" s="3"/>
      <c r="T1" s="3"/>
      <c r="U1" s="182"/>
      <c r="V1" s="4"/>
      <c r="W1" s="4"/>
    </row>
    <row r="2" spans="1:23" ht="18" customHeight="1" thickTop="1">
      <c r="A2" s="607" t="s">
        <v>3</v>
      </c>
      <c r="B2" s="599" t="s">
        <v>2</v>
      </c>
      <c r="C2" s="609" t="s">
        <v>31</v>
      </c>
      <c r="D2" s="610"/>
      <c r="E2" s="610"/>
      <c r="F2" s="610"/>
      <c r="G2" s="609" t="s">
        <v>33</v>
      </c>
      <c r="H2" s="610"/>
      <c r="I2" s="610"/>
      <c r="J2" s="610"/>
      <c r="K2" s="597" t="s">
        <v>34</v>
      </c>
      <c r="L2" s="601" t="s">
        <v>35</v>
      </c>
      <c r="M2" s="595" t="s">
        <v>200</v>
      </c>
      <c r="N2" s="595" t="s">
        <v>203</v>
      </c>
      <c r="O2" s="603" t="s">
        <v>4</v>
      </c>
      <c r="P2" s="599"/>
      <c r="Q2" s="599" t="s">
        <v>5</v>
      </c>
      <c r="R2" s="599"/>
      <c r="S2" s="599" t="s">
        <v>11</v>
      </c>
      <c r="T2" s="599"/>
      <c r="U2" s="613" t="s">
        <v>6</v>
      </c>
      <c r="V2" s="615" t="s">
        <v>215</v>
      </c>
      <c r="W2" s="611" t="s">
        <v>216</v>
      </c>
    </row>
    <row r="3" spans="1:23" ht="20.25" customHeight="1">
      <c r="A3" s="608"/>
      <c r="B3" s="600"/>
      <c r="C3" s="26">
        <v>1</v>
      </c>
      <c r="D3" s="27">
        <v>2</v>
      </c>
      <c r="E3" s="27">
        <v>3</v>
      </c>
      <c r="F3" s="27">
        <v>4</v>
      </c>
      <c r="G3" s="26" t="s">
        <v>0</v>
      </c>
      <c r="H3" s="27" t="s">
        <v>1</v>
      </c>
      <c r="I3" s="27" t="s">
        <v>10</v>
      </c>
      <c r="J3" s="27" t="s">
        <v>32</v>
      </c>
      <c r="K3" s="598"/>
      <c r="L3" s="602"/>
      <c r="M3" s="596"/>
      <c r="N3" s="596"/>
      <c r="O3" s="604"/>
      <c r="P3" s="600"/>
      <c r="Q3" s="600"/>
      <c r="R3" s="600"/>
      <c r="S3" s="600"/>
      <c r="T3" s="600"/>
      <c r="U3" s="614"/>
      <c r="V3" s="616"/>
      <c r="W3" s="612"/>
    </row>
    <row r="4" spans="1:23" s="6" customFormat="1" ht="19.5" customHeight="1">
      <c r="A4" s="588" t="s">
        <v>649</v>
      </c>
      <c r="B4" s="589"/>
      <c r="C4" s="572"/>
      <c r="D4" s="573"/>
      <c r="E4" s="573"/>
      <c r="F4" s="573"/>
      <c r="G4" s="572"/>
      <c r="H4" s="573"/>
      <c r="I4" s="573"/>
      <c r="J4" s="573"/>
      <c r="K4" s="573"/>
      <c r="L4" s="574"/>
      <c r="M4" s="111"/>
      <c r="N4" s="111"/>
      <c r="O4" s="572"/>
      <c r="P4" s="573"/>
      <c r="Q4" s="573"/>
      <c r="R4" s="573"/>
      <c r="S4" s="573"/>
      <c r="T4" s="573"/>
      <c r="U4" s="574"/>
      <c r="V4" s="253"/>
      <c r="W4" s="253"/>
    </row>
    <row r="5" spans="1:23" s="6" customFormat="1" ht="15">
      <c r="A5" s="437" t="s">
        <v>456</v>
      </c>
      <c r="B5" s="344" t="s">
        <v>43</v>
      </c>
      <c r="C5" s="28" t="s">
        <v>36</v>
      </c>
      <c r="D5" s="13"/>
      <c r="E5" s="13"/>
      <c r="F5" s="13"/>
      <c r="G5" s="29">
        <v>2</v>
      </c>
      <c r="H5" s="20" t="s">
        <v>42</v>
      </c>
      <c r="I5" s="20"/>
      <c r="J5" s="30"/>
      <c r="K5" s="31">
        <v>2</v>
      </c>
      <c r="L5" s="31" t="s">
        <v>701</v>
      </c>
      <c r="M5" s="117" t="s">
        <v>202</v>
      </c>
      <c r="N5" s="113" t="s">
        <v>206</v>
      </c>
      <c r="O5" s="437" t="s">
        <v>457</v>
      </c>
      <c r="P5" s="352" t="s">
        <v>413</v>
      </c>
      <c r="Q5" s="14"/>
      <c r="R5" s="12"/>
      <c r="S5" s="14"/>
      <c r="T5" s="14"/>
      <c r="U5" s="439" t="s">
        <v>111</v>
      </c>
      <c r="V5" s="367" t="s">
        <v>219</v>
      </c>
      <c r="W5" s="367" t="s">
        <v>220</v>
      </c>
    </row>
    <row r="6" spans="1:23" s="6" customFormat="1" ht="15">
      <c r="A6" s="437" t="s">
        <v>457</v>
      </c>
      <c r="B6" s="344" t="s">
        <v>44</v>
      </c>
      <c r="C6" s="28" t="s">
        <v>36</v>
      </c>
      <c r="D6" s="13"/>
      <c r="E6" s="13"/>
      <c r="F6" s="13"/>
      <c r="G6" s="29"/>
      <c r="H6" s="20">
        <v>2</v>
      </c>
      <c r="I6" s="20"/>
      <c r="J6" s="30"/>
      <c r="K6" s="31">
        <v>4</v>
      </c>
      <c r="L6" s="31" t="s">
        <v>38</v>
      </c>
      <c r="M6" s="123" t="s">
        <v>204</v>
      </c>
      <c r="N6" s="117" t="s">
        <v>209</v>
      </c>
      <c r="O6" s="437" t="s">
        <v>456</v>
      </c>
      <c r="P6" s="352" t="s">
        <v>414</v>
      </c>
      <c r="Q6" s="14"/>
      <c r="R6" s="12"/>
      <c r="S6" s="14"/>
      <c r="T6" s="14"/>
      <c r="U6" s="439" t="s">
        <v>111</v>
      </c>
      <c r="V6" s="367" t="s">
        <v>219</v>
      </c>
      <c r="W6" s="367" t="s">
        <v>220</v>
      </c>
    </row>
    <row r="7" spans="1:23" s="6" customFormat="1" ht="15">
      <c r="A7" s="437" t="s">
        <v>458</v>
      </c>
      <c r="B7" s="343" t="s">
        <v>256</v>
      </c>
      <c r="C7" s="28" t="s">
        <v>36</v>
      </c>
      <c r="D7" s="13"/>
      <c r="E7" s="13"/>
      <c r="F7" s="13"/>
      <c r="G7" s="29">
        <v>1</v>
      </c>
      <c r="H7" s="20">
        <v>2</v>
      </c>
      <c r="I7" s="20"/>
      <c r="J7" s="30"/>
      <c r="K7" s="31">
        <v>5</v>
      </c>
      <c r="L7" s="31" t="s">
        <v>38</v>
      </c>
      <c r="M7" s="123" t="s">
        <v>204</v>
      </c>
      <c r="N7" s="117" t="s">
        <v>209</v>
      </c>
      <c r="O7" s="16"/>
      <c r="P7" s="303" t="s">
        <v>206</v>
      </c>
      <c r="Q7" s="14"/>
      <c r="R7" s="12"/>
      <c r="S7" s="14"/>
      <c r="T7" s="14"/>
      <c r="U7" s="439" t="s">
        <v>112</v>
      </c>
      <c r="V7" s="367" t="s">
        <v>221</v>
      </c>
      <c r="W7" s="367" t="s">
        <v>222</v>
      </c>
    </row>
    <row r="8" spans="1:23" s="6" customFormat="1" ht="12.75">
      <c r="A8" s="583" t="s">
        <v>39</v>
      </c>
      <c r="B8" s="584"/>
      <c r="C8" s="35">
        <f>SUMIF(C5:C7,"=x",$G5:$G7)+SUMIF(C5:C7,"=x",$H5:$H7)+SUMIF(C5:C7,"=x",$I5:$I7)</f>
        <v>7</v>
      </c>
      <c r="D8" s="36">
        <f>SUMIF(D5:D7,"=x",$G5:$G7)+SUMIF(D5:D7,"=x",$H5:$H7)+SUMIF(D5:D7,"=x",$I5:$I7)</f>
        <v>0</v>
      </c>
      <c r="E8" s="36">
        <f>SUMIF(E5:E7,"=x",$G5:$G7)+SUMIF(E5:E7,"=x",$H5:$H7)+SUMIF(E5:E7,"=x",$I5:$I7)</f>
        <v>0</v>
      </c>
      <c r="F8" s="37">
        <f>SUMIF(F5:F7,"=x",$G5:$G7)+SUMIF(F5:F7,"=x",$H5:$H7)+SUMIF(F5:F7,"=x",$I5:$I7)</f>
        <v>0</v>
      </c>
      <c r="G8" s="590">
        <f>SUM(C8:F8)</f>
        <v>7</v>
      </c>
      <c r="H8" s="591"/>
      <c r="I8" s="591"/>
      <c r="J8" s="591"/>
      <c r="K8" s="591"/>
      <c r="L8" s="592"/>
      <c r="M8" s="114"/>
      <c r="N8" s="114"/>
      <c r="O8" s="580"/>
      <c r="P8" s="581"/>
      <c r="Q8" s="581"/>
      <c r="R8" s="581"/>
      <c r="S8" s="581"/>
      <c r="T8" s="581"/>
      <c r="U8" s="582"/>
      <c r="V8" s="133"/>
      <c r="W8" s="133"/>
    </row>
    <row r="9" spans="1:23" s="6" customFormat="1" ht="12.75">
      <c r="A9" s="593" t="s">
        <v>40</v>
      </c>
      <c r="B9" s="594"/>
      <c r="C9" s="38">
        <f>SUMIF(C5:C7,"=x",$K5:$K7)</f>
        <v>11</v>
      </c>
      <c r="D9" s="39">
        <f>SUMIF(D5:D7,"=x",$K5:$K7)</f>
        <v>0</v>
      </c>
      <c r="E9" s="39">
        <f>SUMIF(E5:E7,"=x",$K5:$K7)</f>
        <v>0</v>
      </c>
      <c r="F9" s="40">
        <f>SUMIF(F5:F7,"=x",$K5:$K7)</f>
        <v>0</v>
      </c>
      <c r="G9" s="585">
        <f>SUM(C9:F9)</f>
        <v>11</v>
      </c>
      <c r="H9" s="586"/>
      <c r="I9" s="586"/>
      <c r="J9" s="586"/>
      <c r="K9" s="586"/>
      <c r="L9" s="587"/>
      <c r="M9" s="115"/>
      <c r="N9" s="115"/>
      <c r="O9" s="580"/>
      <c r="P9" s="581"/>
      <c r="Q9" s="581"/>
      <c r="R9" s="581"/>
      <c r="S9" s="581"/>
      <c r="T9" s="581"/>
      <c r="U9" s="582"/>
      <c r="V9" s="133"/>
      <c r="W9" s="133"/>
    </row>
    <row r="10" spans="1:23" s="6" customFormat="1" ht="12.75">
      <c r="A10" s="575" t="s">
        <v>41</v>
      </c>
      <c r="B10" s="576"/>
      <c r="C10" s="32">
        <f>SUMPRODUCT(--(C5:C7="x"),--($L5:$L7="K"))</f>
        <v>0</v>
      </c>
      <c r="D10" s="33">
        <f>SUMPRODUCT(--(D5:D7="x"),--($L5:$L7="K"))</f>
        <v>0</v>
      </c>
      <c r="E10" s="33">
        <f>SUMPRODUCT(--(E5:E7="x"),--($L5:$L7="K"))</f>
        <v>0</v>
      </c>
      <c r="F10" s="34">
        <f>SUMPRODUCT(--(F5:F7="x"),--($L5:$L7="K"))</f>
        <v>0</v>
      </c>
      <c r="G10" s="577">
        <f>SUM(C10:F10)</f>
        <v>0</v>
      </c>
      <c r="H10" s="578"/>
      <c r="I10" s="578"/>
      <c r="J10" s="578"/>
      <c r="K10" s="578"/>
      <c r="L10" s="579"/>
      <c r="M10" s="116"/>
      <c r="N10" s="116"/>
      <c r="O10" s="580"/>
      <c r="P10" s="581"/>
      <c r="Q10" s="581"/>
      <c r="R10" s="581"/>
      <c r="S10" s="581"/>
      <c r="T10" s="581"/>
      <c r="U10" s="582"/>
      <c r="V10" s="133"/>
      <c r="W10" s="133"/>
    </row>
    <row r="11" spans="1:23" s="6" customFormat="1" ht="19.5" customHeight="1">
      <c r="A11" s="588" t="s">
        <v>650</v>
      </c>
      <c r="B11" s="589"/>
      <c r="C11" s="572"/>
      <c r="D11" s="573"/>
      <c r="E11" s="573"/>
      <c r="F11" s="573"/>
      <c r="G11" s="572"/>
      <c r="H11" s="573"/>
      <c r="I11" s="573"/>
      <c r="J11" s="573"/>
      <c r="K11" s="573"/>
      <c r="L11" s="574"/>
      <c r="M11" s="111"/>
      <c r="N11" s="111"/>
      <c r="O11" s="572"/>
      <c r="P11" s="573"/>
      <c r="Q11" s="573"/>
      <c r="R11" s="573"/>
      <c r="S11" s="573"/>
      <c r="T11" s="573"/>
      <c r="U11" s="574"/>
      <c r="V11" s="133"/>
      <c r="W11" s="133"/>
    </row>
    <row r="12" spans="1:23" s="6" customFormat="1" ht="15">
      <c r="A12" s="437" t="s">
        <v>459</v>
      </c>
      <c r="B12" s="44" t="s">
        <v>199</v>
      </c>
      <c r="C12" s="28" t="s">
        <v>36</v>
      </c>
      <c r="D12" s="13"/>
      <c r="E12" s="13"/>
      <c r="F12" s="13"/>
      <c r="G12" s="29">
        <v>1</v>
      </c>
      <c r="H12" s="20"/>
      <c r="I12" s="20"/>
      <c r="J12" s="30"/>
      <c r="K12" s="31">
        <v>1</v>
      </c>
      <c r="L12" s="31" t="s">
        <v>37</v>
      </c>
      <c r="M12" s="117" t="s">
        <v>201</v>
      </c>
      <c r="N12" s="113" t="s">
        <v>206</v>
      </c>
      <c r="O12" s="16"/>
      <c r="P12" s="19" t="s">
        <v>206</v>
      </c>
      <c r="Q12" s="14"/>
      <c r="R12" s="12"/>
      <c r="S12" s="14"/>
      <c r="T12" s="14"/>
      <c r="U12" s="439" t="s">
        <v>113</v>
      </c>
      <c r="V12" s="367" t="s">
        <v>218</v>
      </c>
      <c r="W12" s="367" t="s">
        <v>217</v>
      </c>
    </row>
    <row r="13" spans="1:23" s="6" customFormat="1" ht="15">
      <c r="A13" s="437" t="s">
        <v>460</v>
      </c>
      <c r="B13" s="77" t="s">
        <v>205</v>
      </c>
      <c r="C13" s="28" t="s">
        <v>36</v>
      </c>
      <c r="D13" s="13"/>
      <c r="E13" s="13"/>
      <c r="F13" s="13"/>
      <c r="G13" s="29"/>
      <c r="H13" s="20">
        <v>3</v>
      </c>
      <c r="I13" s="20"/>
      <c r="J13" s="30" t="s">
        <v>42</v>
      </c>
      <c r="K13" s="31">
        <v>6</v>
      </c>
      <c r="L13" s="31" t="s">
        <v>38</v>
      </c>
      <c r="M13" s="123" t="s">
        <v>204</v>
      </c>
      <c r="N13" s="117" t="s">
        <v>208</v>
      </c>
      <c r="O13" s="16"/>
      <c r="P13" s="18" t="s">
        <v>206</v>
      </c>
      <c r="Q13" s="14"/>
      <c r="R13" s="12"/>
      <c r="S13" s="14"/>
      <c r="T13" s="14"/>
      <c r="U13" s="439" t="s">
        <v>114</v>
      </c>
      <c r="V13" s="367" t="s">
        <v>647</v>
      </c>
      <c r="W13" s="367" t="s">
        <v>223</v>
      </c>
    </row>
    <row r="14" spans="1:23" s="6" customFormat="1" ht="15">
      <c r="A14" s="437" t="s">
        <v>461</v>
      </c>
      <c r="B14" s="82" t="s">
        <v>210</v>
      </c>
      <c r="C14" s="28" t="s">
        <v>36</v>
      </c>
      <c r="D14" s="13" t="s">
        <v>42</v>
      </c>
      <c r="E14" s="13"/>
      <c r="F14" s="13"/>
      <c r="G14" s="29">
        <v>2</v>
      </c>
      <c r="H14" s="20"/>
      <c r="I14" s="20"/>
      <c r="J14" s="30" t="s">
        <v>42</v>
      </c>
      <c r="K14" s="31">
        <v>2</v>
      </c>
      <c r="L14" s="31" t="s">
        <v>37</v>
      </c>
      <c r="M14" s="117" t="s">
        <v>201</v>
      </c>
      <c r="N14" s="113" t="s">
        <v>206</v>
      </c>
      <c r="O14" s="16"/>
      <c r="P14" s="12" t="s">
        <v>206</v>
      </c>
      <c r="Q14" s="14"/>
      <c r="R14" s="12"/>
      <c r="S14" s="14"/>
      <c r="T14" s="14"/>
      <c r="U14" s="440" t="s">
        <v>226</v>
      </c>
      <c r="V14" s="367" t="s">
        <v>224</v>
      </c>
      <c r="W14" s="367" t="s">
        <v>225</v>
      </c>
    </row>
    <row r="15" spans="1:23" s="6" customFormat="1" ht="15">
      <c r="A15" s="437" t="s">
        <v>462</v>
      </c>
      <c r="B15" s="82" t="s">
        <v>211</v>
      </c>
      <c r="C15" s="28"/>
      <c r="D15" s="13" t="s">
        <v>36</v>
      </c>
      <c r="E15" s="13"/>
      <c r="F15" s="13"/>
      <c r="G15" s="29">
        <v>2</v>
      </c>
      <c r="H15" s="20"/>
      <c r="I15" s="20" t="s">
        <v>42</v>
      </c>
      <c r="J15" s="30" t="s">
        <v>42</v>
      </c>
      <c r="K15" s="31">
        <v>2</v>
      </c>
      <c r="L15" s="31" t="s">
        <v>702</v>
      </c>
      <c r="M15" s="117" t="s">
        <v>231</v>
      </c>
      <c r="N15" s="113" t="s">
        <v>206</v>
      </c>
      <c r="O15" s="24"/>
      <c r="P15" s="17" t="s">
        <v>206</v>
      </c>
      <c r="Q15" s="14"/>
      <c r="R15" s="12"/>
      <c r="S15" s="14"/>
      <c r="T15" s="14"/>
      <c r="U15" s="439" t="s">
        <v>115</v>
      </c>
      <c r="V15" s="367" t="s">
        <v>227</v>
      </c>
      <c r="W15" s="367" t="s">
        <v>228</v>
      </c>
    </row>
    <row r="16" spans="1:23" s="6" customFormat="1" ht="15">
      <c r="A16" s="437" t="s">
        <v>463</v>
      </c>
      <c r="B16" s="45" t="s">
        <v>212</v>
      </c>
      <c r="C16" s="28"/>
      <c r="D16" s="13" t="s">
        <v>42</v>
      </c>
      <c r="E16" s="13" t="s">
        <v>36</v>
      </c>
      <c r="F16" s="13"/>
      <c r="G16" s="29">
        <v>2</v>
      </c>
      <c r="H16" s="20"/>
      <c r="I16" s="20" t="s">
        <v>42</v>
      </c>
      <c r="J16" s="30" t="s">
        <v>42</v>
      </c>
      <c r="K16" s="31">
        <v>2</v>
      </c>
      <c r="L16" s="31" t="s">
        <v>37</v>
      </c>
      <c r="M16" s="117" t="s">
        <v>201</v>
      </c>
      <c r="N16" s="113" t="s">
        <v>206</v>
      </c>
      <c r="O16" s="16"/>
      <c r="P16" s="18" t="s">
        <v>206</v>
      </c>
      <c r="Q16" s="14"/>
      <c r="R16" s="12"/>
      <c r="S16" s="14"/>
      <c r="T16" s="14"/>
      <c r="U16" s="439" t="s">
        <v>116</v>
      </c>
      <c r="V16" s="367" t="s">
        <v>229</v>
      </c>
      <c r="W16" s="367" t="s">
        <v>222</v>
      </c>
    </row>
    <row r="17" spans="1:23" s="6" customFormat="1" ht="15">
      <c r="A17" s="437" t="s">
        <v>464</v>
      </c>
      <c r="B17" s="46" t="s">
        <v>391</v>
      </c>
      <c r="C17" s="28"/>
      <c r="D17" s="13" t="s">
        <v>36</v>
      </c>
      <c r="E17" s="13"/>
      <c r="F17" s="13"/>
      <c r="G17" s="29"/>
      <c r="H17" s="20">
        <v>1</v>
      </c>
      <c r="I17" s="20"/>
      <c r="J17" s="30"/>
      <c r="K17" s="31">
        <v>4</v>
      </c>
      <c r="L17" s="31" t="s">
        <v>705</v>
      </c>
      <c r="M17" s="123" t="s">
        <v>300</v>
      </c>
      <c r="N17" s="117"/>
      <c r="O17" s="16"/>
      <c r="P17" s="18" t="s">
        <v>206</v>
      </c>
      <c r="Q17" s="14"/>
      <c r="R17" s="12"/>
      <c r="S17" s="14"/>
      <c r="T17" s="14"/>
      <c r="U17" s="134"/>
      <c r="V17" s="133"/>
      <c r="W17" s="133"/>
    </row>
    <row r="18" spans="1:23" s="6" customFormat="1" ht="12.75">
      <c r="A18" s="583" t="s">
        <v>39</v>
      </c>
      <c r="B18" s="584"/>
      <c r="C18" s="35">
        <f>SUMIF(C12:C17,"=x",$G12:$G17)+SUMIF(C12:C17,"=x",$H12:$H17)+SUMIF(C12:C17,"=x",$I12:$I17)</f>
        <v>6</v>
      </c>
      <c r="D18" s="36">
        <f>SUMIF(D12:D17,"=x",$G12:$G17)+SUMIF(D12:D17,"=x",$H12:$H17)+SUMIF(D12:D17,"=x",$I12:$I17)</f>
        <v>3</v>
      </c>
      <c r="E18" s="36">
        <f>SUMIF(E12:E17,"=x",$G12:$G17)+SUMIF(E12:E17,"=x",$H12:$H17)+SUMIF(E12:E17,"=x",$I12:$I17)</f>
        <v>2</v>
      </c>
      <c r="F18" s="36">
        <f>SUMIF(F12:F17,"=x",$G12:$G17)+SUMIF(F12:F17,"=x",$H12:$H17)+SUMIF(F12:F17,"=x",$I12:$I17)</f>
        <v>0</v>
      </c>
      <c r="G18" s="590">
        <f>SUM(C18:F18)</f>
        <v>11</v>
      </c>
      <c r="H18" s="591"/>
      <c r="I18" s="591"/>
      <c r="J18" s="591"/>
      <c r="K18" s="591"/>
      <c r="L18" s="592"/>
      <c r="M18" s="291"/>
      <c r="N18" s="292"/>
      <c r="O18" s="580"/>
      <c r="P18" s="581"/>
      <c r="Q18" s="581"/>
      <c r="R18" s="581"/>
      <c r="S18" s="581"/>
      <c r="T18" s="581"/>
      <c r="U18" s="582"/>
      <c r="V18" s="133"/>
      <c r="W18" s="133"/>
    </row>
    <row r="19" spans="1:23" s="6" customFormat="1" ht="12.75">
      <c r="A19" s="593" t="s">
        <v>40</v>
      </c>
      <c r="B19" s="594"/>
      <c r="C19" s="38">
        <f>SUMIF(C12:C17,"=x",$K12:$K17)</f>
        <v>9</v>
      </c>
      <c r="D19" s="39">
        <f>SUMIF(D12:D17,"=x",$K12:$K17)</f>
        <v>6</v>
      </c>
      <c r="E19" s="39">
        <f>SUMIF(E12:E17,"=x",$K12:$K17)</f>
        <v>2</v>
      </c>
      <c r="F19" s="39">
        <f>SUMIF(F12:F17,"=x",$K12:$K17)</f>
        <v>0</v>
      </c>
      <c r="G19" s="585">
        <f>SUM(C19:F19)</f>
        <v>17</v>
      </c>
      <c r="H19" s="586"/>
      <c r="I19" s="586"/>
      <c r="J19" s="586"/>
      <c r="K19" s="586"/>
      <c r="L19" s="587"/>
      <c r="M19" s="293"/>
      <c r="N19" s="294"/>
      <c r="O19" s="580"/>
      <c r="P19" s="581"/>
      <c r="Q19" s="581"/>
      <c r="R19" s="581"/>
      <c r="S19" s="581"/>
      <c r="T19" s="581"/>
      <c r="U19" s="582"/>
      <c r="V19" s="133"/>
      <c r="W19" s="133"/>
    </row>
    <row r="20" spans="1:23" s="6" customFormat="1" ht="12.75">
      <c r="A20" s="575" t="s">
        <v>41</v>
      </c>
      <c r="B20" s="576"/>
      <c r="C20" s="32">
        <f>SUMPRODUCT(--(C12:C17="x"),--($L12:$L17="K"))</f>
        <v>2</v>
      </c>
      <c r="D20" s="33">
        <f>SUMPRODUCT(--(D12:D17="x"),--($L12:$L17="K"))</f>
        <v>0</v>
      </c>
      <c r="E20" s="33">
        <f>SUMPRODUCT(--(E12:E17="x"),--($L12:$L17="K"))</f>
        <v>1</v>
      </c>
      <c r="F20" s="34">
        <f>SUMPRODUCT(--(F$5:F$7="x"),--($L$5:$L$7="K"))</f>
        <v>0</v>
      </c>
      <c r="G20" s="577">
        <f>SUM(C20:F20)</f>
        <v>3</v>
      </c>
      <c r="H20" s="578"/>
      <c r="I20" s="578"/>
      <c r="J20" s="578"/>
      <c r="K20" s="578"/>
      <c r="L20" s="579"/>
      <c r="M20" s="295"/>
      <c r="N20" s="296"/>
      <c r="O20" s="580"/>
      <c r="P20" s="581"/>
      <c r="Q20" s="581"/>
      <c r="R20" s="581"/>
      <c r="S20" s="581"/>
      <c r="T20" s="581"/>
      <c r="U20" s="582"/>
      <c r="V20" s="133"/>
      <c r="W20" s="133"/>
    </row>
    <row r="21" spans="1:23" s="6" customFormat="1" ht="12.75">
      <c r="A21" s="50"/>
      <c r="B21" s="47"/>
      <c r="C21" s="51"/>
      <c r="D21" s="52"/>
      <c r="E21" s="52"/>
      <c r="F21" s="53"/>
      <c r="G21" s="51"/>
      <c r="H21" s="54"/>
      <c r="I21" s="54"/>
      <c r="J21" s="95"/>
      <c r="K21" s="54"/>
      <c r="L21" s="338"/>
      <c r="M21" s="295"/>
      <c r="N21" s="296"/>
      <c r="O21" s="48"/>
      <c r="P21" s="49"/>
      <c r="Q21" s="49"/>
      <c r="R21" s="49"/>
      <c r="S21" s="49"/>
      <c r="T21" s="49"/>
      <c r="U21" s="183"/>
      <c r="V21" s="133"/>
      <c r="W21" s="133"/>
    </row>
    <row r="22" spans="1:23" s="337" customFormat="1" ht="18.75" customHeight="1">
      <c r="A22" s="588" t="s">
        <v>652</v>
      </c>
      <c r="B22" s="589"/>
      <c r="C22" s="324"/>
      <c r="D22" s="325"/>
      <c r="E22" s="325"/>
      <c r="F22" s="325"/>
      <c r="G22" s="572"/>
      <c r="H22" s="573"/>
      <c r="I22" s="573"/>
      <c r="J22" s="573"/>
      <c r="K22" s="573"/>
      <c r="L22" s="574"/>
      <c r="M22" s="335"/>
      <c r="N22" s="336"/>
      <c r="O22" s="324"/>
      <c r="P22" s="325"/>
      <c r="Q22" s="325"/>
      <c r="R22" s="325"/>
      <c r="S22" s="325"/>
      <c r="T22" s="325"/>
      <c r="U22" s="326"/>
      <c r="V22" s="323"/>
      <c r="W22" s="323"/>
    </row>
    <row r="23" spans="1:23" s="333" customFormat="1" ht="10.5" customHeight="1">
      <c r="A23" s="327"/>
      <c r="B23" s="334"/>
      <c r="C23" s="328"/>
      <c r="D23" s="329"/>
      <c r="E23" s="329"/>
      <c r="F23" s="329"/>
      <c r="G23" s="328"/>
      <c r="H23" s="329"/>
      <c r="I23" s="329"/>
      <c r="J23" s="329"/>
      <c r="K23" s="329"/>
      <c r="L23" s="330"/>
      <c r="M23" s="331"/>
      <c r="N23" s="332"/>
      <c r="O23" s="328"/>
      <c r="P23" s="329"/>
      <c r="Q23" s="329"/>
      <c r="R23" s="329"/>
      <c r="S23" s="329"/>
      <c r="T23" s="329"/>
      <c r="U23" s="330"/>
      <c r="V23" s="322"/>
      <c r="W23" s="322"/>
    </row>
    <row r="24" spans="1:23" s="6" customFormat="1" ht="19.5" customHeight="1">
      <c r="A24" s="588" t="s">
        <v>651</v>
      </c>
      <c r="B24" s="589"/>
      <c r="C24" s="572"/>
      <c r="D24" s="573"/>
      <c r="E24" s="573"/>
      <c r="F24" s="573"/>
      <c r="G24" s="572"/>
      <c r="H24" s="573"/>
      <c r="I24" s="573"/>
      <c r="J24" s="573"/>
      <c r="K24" s="573"/>
      <c r="L24" s="574"/>
      <c r="M24" s="166"/>
      <c r="N24" s="297"/>
      <c r="O24" s="572"/>
      <c r="P24" s="573"/>
      <c r="Q24" s="573"/>
      <c r="R24" s="573"/>
      <c r="S24" s="573"/>
      <c r="T24" s="573"/>
      <c r="U24" s="574"/>
      <c r="V24" s="133"/>
      <c r="W24" s="133"/>
    </row>
    <row r="25" spans="1:23" s="6" customFormat="1" ht="12.75">
      <c r="A25" s="50"/>
      <c r="C25" s="51"/>
      <c r="D25" s="52"/>
      <c r="E25" s="55"/>
      <c r="F25" s="56"/>
      <c r="G25" s="51"/>
      <c r="H25" s="54"/>
      <c r="I25" s="54"/>
      <c r="J25" s="95"/>
      <c r="K25" s="54"/>
      <c r="L25" s="338"/>
      <c r="M25" s="295"/>
      <c r="N25" s="296"/>
      <c r="O25" s="48"/>
      <c r="P25" s="49"/>
      <c r="Q25" s="49"/>
      <c r="R25" s="49"/>
      <c r="S25" s="49"/>
      <c r="T25" s="49"/>
      <c r="U25" s="183"/>
      <c r="V25" s="133"/>
      <c r="W25" s="133"/>
    </row>
    <row r="26" spans="1:23" s="6" customFormat="1" ht="19.5" customHeight="1">
      <c r="A26" s="588" t="s">
        <v>45</v>
      </c>
      <c r="B26" s="589"/>
      <c r="C26" s="319"/>
      <c r="D26" s="320"/>
      <c r="E26" s="320"/>
      <c r="F26" s="320"/>
      <c r="G26" s="319"/>
      <c r="H26" s="320"/>
      <c r="I26" s="320"/>
      <c r="J26" s="320"/>
      <c r="K26" s="320"/>
      <c r="L26" s="321"/>
      <c r="M26" s="166"/>
      <c r="N26" s="297"/>
      <c r="O26" s="319"/>
      <c r="P26" s="320"/>
      <c r="Q26" s="320"/>
      <c r="R26" s="320"/>
      <c r="S26" s="320"/>
      <c r="T26" s="320"/>
      <c r="U26" s="135"/>
      <c r="V26" s="133"/>
      <c r="W26" s="133"/>
    </row>
    <row r="27" spans="1:23" s="6" customFormat="1" ht="15">
      <c r="A27" s="438" t="s">
        <v>465</v>
      </c>
      <c r="B27" s="339" t="s">
        <v>411</v>
      </c>
      <c r="C27" s="51"/>
      <c r="D27" s="52"/>
      <c r="E27" s="55" t="s">
        <v>36</v>
      </c>
      <c r="F27" s="56"/>
      <c r="G27" s="105"/>
      <c r="H27" s="20">
        <v>3</v>
      </c>
      <c r="I27" s="20"/>
      <c r="J27" s="30"/>
      <c r="K27" s="31">
        <v>5</v>
      </c>
      <c r="L27" s="31" t="s">
        <v>38</v>
      </c>
      <c r="M27" s="166"/>
      <c r="N27" s="297"/>
      <c r="O27" s="48"/>
      <c r="P27" s="31"/>
      <c r="Q27" s="49"/>
      <c r="R27" s="49"/>
      <c r="S27" s="49"/>
      <c r="T27" s="49"/>
      <c r="U27" s="183"/>
      <c r="V27" s="133"/>
      <c r="W27" s="133"/>
    </row>
    <row r="28" spans="1:23" s="6" customFormat="1" ht="15">
      <c r="A28" s="438" t="s">
        <v>466</v>
      </c>
      <c r="B28" s="339" t="s">
        <v>412</v>
      </c>
      <c r="C28" s="51"/>
      <c r="D28" s="52"/>
      <c r="E28" s="55"/>
      <c r="F28" s="56" t="s">
        <v>36</v>
      </c>
      <c r="G28" s="105"/>
      <c r="H28" s="20">
        <v>17</v>
      </c>
      <c r="I28" s="20"/>
      <c r="J28" s="30"/>
      <c r="K28" s="31">
        <v>25</v>
      </c>
      <c r="L28" s="31" t="s">
        <v>38</v>
      </c>
      <c r="M28" s="166"/>
      <c r="N28" s="297"/>
      <c r="O28" s="442" t="s">
        <v>465</v>
      </c>
      <c r="P28" s="441" t="s">
        <v>411</v>
      </c>
      <c r="Q28" s="49"/>
      <c r="R28" s="49"/>
      <c r="S28" s="49"/>
      <c r="T28" s="49"/>
      <c r="U28" s="183"/>
      <c r="V28" s="133"/>
      <c r="W28" s="133"/>
    </row>
    <row r="29" spans="1:23" s="6" customFormat="1" ht="12.75">
      <c r="A29" s="69"/>
      <c r="B29" s="69"/>
      <c r="C29" s="70"/>
      <c r="D29" s="70"/>
      <c r="E29" s="70"/>
      <c r="F29" s="70"/>
      <c r="G29" s="70"/>
      <c r="H29" s="71"/>
      <c r="I29" s="71"/>
      <c r="J29" s="71"/>
      <c r="K29" s="71"/>
      <c r="L29" s="71"/>
      <c r="M29" s="120"/>
      <c r="N29" s="120"/>
      <c r="O29" s="72"/>
      <c r="P29" s="72"/>
      <c r="Q29" s="72"/>
      <c r="R29" s="72"/>
      <c r="S29" s="72"/>
      <c r="T29" s="72"/>
      <c r="U29" s="184"/>
      <c r="V29" s="188"/>
      <c r="W29" s="188"/>
    </row>
    <row r="30" spans="1:23" s="6" customFormat="1" ht="12.75">
      <c r="A30" s="314" t="s">
        <v>453</v>
      </c>
      <c r="B30" s="1"/>
      <c r="C30" s="4"/>
      <c r="D30" s="4"/>
      <c r="E30" s="4"/>
      <c r="F30" s="4"/>
      <c r="G30" s="4"/>
      <c r="H30" s="4"/>
      <c r="I30" s="4"/>
      <c r="J30" s="4"/>
      <c r="K30" s="4"/>
      <c r="L30" s="67"/>
      <c r="M30" s="121"/>
      <c r="N30" s="121"/>
      <c r="O30" s="3"/>
      <c r="P30" s="3"/>
      <c r="Q30" s="3"/>
      <c r="R30" s="3"/>
      <c r="S30" s="3"/>
      <c r="T30" s="3"/>
      <c r="U30" s="185"/>
      <c r="V30" s="188"/>
      <c r="W30" s="188"/>
    </row>
    <row r="31" spans="1:23" s="6" customFormat="1" ht="12.75">
      <c r="A31" s="561" t="s">
        <v>707</v>
      </c>
      <c r="B31" s="1"/>
      <c r="C31" s="4"/>
      <c r="D31" s="4"/>
      <c r="E31" s="4"/>
      <c r="F31" s="4"/>
      <c r="G31" s="4"/>
      <c r="H31" s="4"/>
      <c r="I31" s="4"/>
      <c r="J31" s="4"/>
      <c r="K31" s="4"/>
      <c r="L31" s="67"/>
      <c r="M31" s="121"/>
      <c r="N31" s="121"/>
      <c r="O31" s="3"/>
      <c r="P31" s="3"/>
      <c r="Q31" s="3"/>
      <c r="R31" s="3"/>
      <c r="S31" s="3"/>
      <c r="T31" s="3"/>
      <c r="U31" s="185"/>
      <c r="V31" s="188"/>
      <c r="W31" s="188"/>
    </row>
    <row r="32" spans="1:23" s="6" customFormat="1" ht="12.75">
      <c r="A32" s="21" t="s">
        <v>708</v>
      </c>
      <c r="B32" s="1"/>
      <c r="C32" s="4"/>
      <c r="D32" s="4"/>
      <c r="E32" s="4"/>
      <c r="F32" s="4"/>
      <c r="G32" s="4"/>
      <c r="H32" s="4"/>
      <c r="I32" s="4"/>
      <c r="J32" s="4"/>
      <c r="K32" s="4"/>
      <c r="L32" s="67"/>
      <c r="M32" s="121"/>
      <c r="N32" s="121"/>
      <c r="O32" s="3"/>
      <c r="P32" s="3"/>
      <c r="Q32" s="3"/>
      <c r="R32" s="3"/>
      <c r="S32" s="3"/>
      <c r="T32" s="3"/>
      <c r="U32" s="185"/>
      <c r="V32" s="188"/>
      <c r="W32" s="188"/>
    </row>
    <row r="33" spans="1:23" s="6" customFormat="1" ht="12.75">
      <c r="A33" s="21" t="s">
        <v>709</v>
      </c>
      <c r="B33" s="1"/>
      <c r="C33" s="4"/>
      <c r="D33" s="4"/>
      <c r="E33" s="4"/>
      <c r="F33" s="4"/>
      <c r="G33" s="4"/>
      <c r="H33" s="4"/>
      <c r="I33" s="4"/>
      <c r="J33" s="4"/>
      <c r="K33" s="4"/>
      <c r="L33" s="67"/>
      <c r="M33" s="121"/>
      <c r="N33" s="121"/>
      <c r="O33" s="3"/>
      <c r="P33" s="3"/>
      <c r="Q33" s="3"/>
      <c r="R33" s="3"/>
      <c r="S33" s="3"/>
      <c r="T33" s="3"/>
      <c r="U33" s="185"/>
      <c r="V33" s="188"/>
      <c r="W33" s="188"/>
    </row>
    <row r="34" spans="1:23" s="6" customFormat="1" ht="12.75">
      <c r="A34" s="21" t="s">
        <v>710</v>
      </c>
      <c r="B34" s="1"/>
      <c r="C34" s="4"/>
      <c r="D34" s="4"/>
      <c r="E34" s="4"/>
      <c r="F34" s="4"/>
      <c r="G34" s="4"/>
      <c r="H34" s="4"/>
      <c r="I34" s="4"/>
      <c r="J34" s="4"/>
      <c r="K34" s="4"/>
      <c r="L34" s="67"/>
      <c r="M34" s="121"/>
      <c r="N34" s="121"/>
      <c r="O34" s="3"/>
      <c r="P34" s="3"/>
      <c r="Q34" s="3"/>
      <c r="R34" s="3"/>
      <c r="S34" s="3"/>
      <c r="T34" s="3"/>
      <c r="U34" s="185"/>
      <c r="V34" s="188"/>
      <c r="W34" s="188"/>
    </row>
    <row r="35" spans="1:23" s="6" customFormat="1" ht="12.75" customHeight="1">
      <c r="A35" s="21" t="s">
        <v>711</v>
      </c>
      <c r="B35" s="298" t="s">
        <v>431</v>
      </c>
      <c r="C35" s="299" t="s">
        <v>117</v>
      </c>
      <c r="D35" s="4"/>
      <c r="E35" s="4"/>
      <c r="F35" s="4"/>
      <c r="G35" s="4"/>
      <c r="H35" s="4"/>
      <c r="I35" s="4"/>
      <c r="J35" s="4"/>
      <c r="K35" s="4"/>
      <c r="L35" s="67"/>
      <c r="M35" s="121"/>
      <c r="N35" s="121"/>
      <c r="O35" s="3"/>
      <c r="P35" s="3"/>
      <c r="Q35" s="3"/>
      <c r="R35" s="3"/>
      <c r="S35" s="3"/>
      <c r="T35" s="3"/>
      <c r="U35" s="185"/>
      <c r="V35" s="188"/>
      <c r="W35" s="188"/>
    </row>
    <row r="36" spans="1:23" s="6" customFormat="1" ht="12.75">
      <c r="A36" s="21" t="s">
        <v>450</v>
      </c>
      <c r="B36" s="298" t="s">
        <v>434</v>
      </c>
      <c r="C36" s="299" t="s">
        <v>437</v>
      </c>
      <c r="D36" s="4"/>
      <c r="E36" s="4"/>
      <c r="F36" s="4"/>
      <c r="G36" s="4"/>
      <c r="H36" s="4"/>
      <c r="I36" s="4"/>
      <c r="J36" s="4"/>
      <c r="K36" s="4"/>
      <c r="L36" s="67"/>
      <c r="M36" s="121"/>
      <c r="N36" s="121"/>
      <c r="O36" s="3"/>
      <c r="P36" s="3"/>
      <c r="Q36" s="3"/>
      <c r="R36" s="3"/>
      <c r="S36" s="3"/>
      <c r="T36" s="3"/>
      <c r="U36" s="185"/>
      <c r="V36" s="188"/>
      <c r="W36" s="188"/>
    </row>
    <row r="37" spans="1:23" s="6" customFormat="1" ht="12.75">
      <c r="A37" s="21" t="s">
        <v>451</v>
      </c>
      <c r="B37" s="298" t="s">
        <v>435</v>
      </c>
      <c r="C37" s="299" t="s">
        <v>113</v>
      </c>
      <c r="D37" s="4"/>
      <c r="E37" s="4"/>
      <c r="F37" s="4"/>
      <c r="G37" s="4"/>
      <c r="H37" s="4"/>
      <c r="I37" s="4"/>
      <c r="J37" s="4"/>
      <c r="K37" s="4"/>
      <c r="L37" s="67"/>
      <c r="M37" s="121"/>
      <c r="N37" s="121"/>
      <c r="O37" s="3"/>
      <c r="P37" s="3"/>
      <c r="Q37" s="3"/>
      <c r="R37" s="3"/>
      <c r="S37" s="3"/>
      <c r="T37" s="3"/>
      <c r="U37" s="185"/>
      <c r="V37" s="188"/>
      <c r="W37" s="188"/>
    </row>
    <row r="38" spans="1:23" s="6" customFormat="1" ht="12.75" customHeight="1">
      <c r="A38" s="21" t="s">
        <v>452</v>
      </c>
      <c r="B38" s="298" t="s">
        <v>436</v>
      </c>
      <c r="C38" s="299" t="s">
        <v>132</v>
      </c>
      <c r="D38" s="4"/>
      <c r="E38" s="4"/>
      <c r="F38" s="4"/>
      <c r="G38" s="4"/>
      <c r="H38" s="4"/>
      <c r="I38" s="4"/>
      <c r="J38" s="4"/>
      <c r="K38" s="4"/>
      <c r="L38" s="67"/>
      <c r="M38" s="121"/>
      <c r="N38" s="121"/>
      <c r="O38" s="3"/>
      <c r="P38" s="3"/>
      <c r="Q38" s="3"/>
      <c r="R38" s="3"/>
      <c r="S38" s="3"/>
      <c r="T38" s="3"/>
      <c r="U38" s="185"/>
      <c r="V38" s="188"/>
      <c r="W38" s="188"/>
    </row>
    <row r="39" spans="1:23" s="6" customFormat="1" ht="12.75">
      <c r="A39" s="3"/>
      <c r="B39" s="298" t="s">
        <v>433</v>
      </c>
      <c r="C39" s="299" t="s">
        <v>54</v>
      </c>
      <c r="D39" s="4"/>
      <c r="E39" s="4"/>
      <c r="F39" s="4"/>
      <c r="G39" s="4"/>
      <c r="H39" s="4"/>
      <c r="I39" s="4"/>
      <c r="J39" s="4"/>
      <c r="K39" s="4"/>
      <c r="L39" s="67"/>
      <c r="M39" s="121"/>
      <c r="N39" s="121"/>
      <c r="O39" s="3"/>
      <c r="P39" s="3"/>
      <c r="Q39" s="3"/>
      <c r="R39" s="3"/>
      <c r="S39" s="3"/>
      <c r="T39" s="3"/>
      <c r="U39" s="185"/>
      <c r="V39" s="188"/>
      <c r="W39" s="188"/>
    </row>
    <row r="40" spans="1:23" s="6" customFormat="1" ht="12.75">
      <c r="A40" s="10" t="s">
        <v>7</v>
      </c>
      <c r="B40" s="298" t="s">
        <v>432</v>
      </c>
      <c r="C40" s="299" t="s">
        <v>382</v>
      </c>
      <c r="D40" s="4"/>
      <c r="E40" s="4"/>
      <c r="F40" s="4"/>
      <c r="G40" s="4"/>
      <c r="H40" s="4"/>
      <c r="I40" s="4"/>
      <c r="J40" s="4"/>
      <c r="K40" s="4"/>
      <c r="L40" s="67"/>
      <c r="M40" s="121"/>
      <c r="N40" s="121"/>
      <c r="O40" s="3"/>
      <c r="P40" s="3"/>
      <c r="Q40" s="3"/>
      <c r="R40" s="3"/>
      <c r="S40" s="3"/>
      <c r="T40" s="3"/>
      <c r="U40" s="185"/>
      <c r="V40" s="188"/>
      <c r="W40" s="188"/>
    </row>
    <row r="41" spans="1:23" s="6" customFormat="1" ht="12.75">
      <c r="A41" s="22" t="s">
        <v>8</v>
      </c>
      <c r="B41" s="1"/>
      <c r="C41" s="4"/>
      <c r="D41" s="4"/>
      <c r="E41" s="4"/>
      <c r="F41" s="4"/>
      <c r="G41" s="4"/>
      <c r="H41" s="4"/>
      <c r="I41" s="4"/>
      <c r="J41" s="4"/>
      <c r="K41" s="4"/>
      <c r="L41" s="67"/>
      <c r="M41" s="121"/>
      <c r="N41" s="121"/>
      <c r="O41" s="3"/>
      <c r="P41" s="3"/>
      <c r="Q41" s="3"/>
      <c r="R41" s="3"/>
      <c r="S41" s="3"/>
      <c r="T41" s="3"/>
      <c r="U41" s="185"/>
      <c r="V41" s="188"/>
      <c r="W41" s="188"/>
    </row>
    <row r="42" spans="1:23" s="6" customFormat="1" ht="12.75">
      <c r="A42" s="23" t="s">
        <v>9</v>
      </c>
      <c r="B42" s="1"/>
      <c r="C42" s="4"/>
      <c r="D42" s="4"/>
      <c r="E42" s="4"/>
      <c r="F42" s="4"/>
      <c r="G42" s="4"/>
      <c r="H42" s="4"/>
      <c r="I42" s="4"/>
      <c r="J42" s="4"/>
      <c r="K42" s="4"/>
      <c r="L42" s="67"/>
      <c r="M42" s="121"/>
      <c r="N42" s="121"/>
      <c r="O42" s="3"/>
      <c r="P42" s="3"/>
      <c r="Q42" s="3"/>
      <c r="R42" s="3"/>
      <c r="S42" s="3"/>
      <c r="T42" s="3"/>
      <c r="U42" s="185"/>
      <c r="V42" s="188"/>
      <c r="W42" s="188"/>
    </row>
    <row r="43" spans="1:23" s="6" customFormat="1" ht="12.75">
      <c r="A43" s="21" t="s">
        <v>12</v>
      </c>
      <c r="B43" s="1"/>
      <c r="C43" s="4"/>
      <c r="D43" s="4"/>
      <c r="E43" s="4"/>
      <c r="F43" s="4"/>
      <c r="G43" s="4"/>
      <c r="H43" s="4"/>
      <c r="I43" s="4"/>
      <c r="J43" s="4"/>
      <c r="K43" s="4"/>
      <c r="L43" s="67"/>
      <c r="M43" s="121"/>
      <c r="N43" s="121"/>
      <c r="O43" s="3"/>
      <c r="P43" s="3"/>
      <c r="Q43" s="3"/>
      <c r="R43" s="3"/>
      <c r="S43" s="3"/>
      <c r="T43" s="3"/>
      <c r="U43" s="185"/>
      <c r="V43" s="188"/>
      <c r="W43" s="188"/>
    </row>
    <row r="44" spans="1:23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67"/>
      <c r="M44" s="121"/>
      <c r="N44" s="121"/>
      <c r="O44" s="3"/>
      <c r="P44" s="3"/>
      <c r="Q44" s="3"/>
      <c r="R44" s="3"/>
      <c r="S44" s="3"/>
      <c r="T44" s="3"/>
      <c r="U44" s="185"/>
      <c r="V44" s="188"/>
      <c r="W44" s="188"/>
    </row>
    <row r="45" spans="1:23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67"/>
      <c r="M45" s="121"/>
      <c r="N45" s="121"/>
      <c r="O45" s="3"/>
      <c r="P45" s="3"/>
      <c r="Q45" s="3"/>
      <c r="R45" s="3"/>
      <c r="S45" s="3"/>
      <c r="T45" s="3"/>
      <c r="U45" s="185"/>
      <c r="V45" s="188"/>
      <c r="W45" s="188"/>
    </row>
    <row r="46" spans="1:23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67"/>
      <c r="M46" s="121"/>
      <c r="N46" s="121"/>
      <c r="O46" s="3"/>
      <c r="P46" s="3"/>
      <c r="Q46" s="3"/>
      <c r="R46" s="3"/>
      <c r="S46" s="3"/>
      <c r="T46" s="3"/>
      <c r="U46" s="185"/>
      <c r="V46" s="188"/>
      <c r="W46" s="188"/>
    </row>
    <row r="47" spans="1:23" s="6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67"/>
      <c r="M47" s="121"/>
      <c r="N47" s="121"/>
      <c r="O47" s="3"/>
      <c r="P47" s="3"/>
      <c r="Q47" s="3"/>
      <c r="R47" s="3"/>
      <c r="S47" s="3"/>
      <c r="T47" s="3"/>
      <c r="U47" s="185"/>
      <c r="V47" s="188"/>
      <c r="W47" s="188"/>
    </row>
    <row r="48" spans="1:23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67"/>
      <c r="M48" s="121"/>
      <c r="N48" s="121"/>
      <c r="O48" s="3"/>
      <c r="P48" s="3"/>
      <c r="Q48" s="3"/>
      <c r="R48" s="3"/>
      <c r="S48" s="3"/>
      <c r="T48" s="3"/>
      <c r="U48" s="185"/>
      <c r="V48" s="188"/>
      <c r="W48" s="188"/>
    </row>
    <row r="49" spans="1:23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67"/>
      <c r="M49" s="121"/>
      <c r="N49" s="121"/>
      <c r="O49" s="3"/>
      <c r="P49" s="3"/>
      <c r="Q49" s="3"/>
      <c r="R49" s="3"/>
      <c r="S49" s="3"/>
      <c r="T49" s="3"/>
      <c r="U49" s="185"/>
      <c r="V49" s="188"/>
      <c r="W49" s="188"/>
    </row>
    <row r="50" spans="1:23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67"/>
      <c r="M50" s="121"/>
      <c r="N50" s="121"/>
      <c r="O50" s="3"/>
      <c r="P50" s="3"/>
      <c r="Q50" s="3"/>
      <c r="R50" s="3"/>
      <c r="S50" s="3"/>
      <c r="T50" s="3"/>
      <c r="U50" s="185"/>
      <c r="V50" s="188"/>
      <c r="W50" s="188"/>
    </row>
    <row r="51" spans="1:23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67"/>
      <c r="M51" s="121"/>
      <c r="N51" s="121"/>
      <c r="O51" s="3"/>
      <c r="P51" s="3"/>
      <c r="Q51" s="3"/>
      <c r="R51" s="3"/>
      <c r="S51" s="3"/>
      <c r="T51" s="3"/>
      <c r="U51" s="185"/>
      <c r="V51" s="188"/>
      <c r="W51" s="188"/>
    </row>
    <row r="52" spans="1:23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67"/>
      <c r="M52" s="121"/>
      <c r="N52" s="121"/>
      <c r="O52" s="3"/>
      <c r="P52" s="3"/>
      <c r="Q52" s="3"/>
      <c r="R52" s="3"/>
      <c r="S52" s="3"/>
      <c r="T52" s="3"/>
      <c r="U52" s="185"/>
      <c r="V52" s="188"/>
      <c r="W52" s="188"/>
    </row>
    <row r="53" spans="1:23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67"/>
      <c r="M53" s="121"/>
      <c r="N53" s="121"/>
      <c r="O53" s="3"/>
      <c r="P53" s="3"/>
      <c r="Q53" s="3"/>
      <c r="R53" s="3"/>
      <c r="S53" s="3"/>
      <c r="T53" s="3"/>
      <c r="U53" s="185"/>
      <c r="V53" s="188"/>
      <c r="W53" s="188"/>
    </row>
    <row r="54" spans="1:23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67"/>
      <c r="M54" s="121"/>
      <c r="N54" s="121"/>
      <c r="O54" s="3"/>
      <c r="P54" s="3"/>
      <c r="Q54" s="3"/>
      <c r="R54" s="3"/>
      <c r="S54" s="3"/>
      <c r="T54" s="3"/>
      <c r="U54" s="185"/>
      <c r="V54" s="188"/>
      <c r="W54" s="188"/>
    </row>
    <row r="55" spans="1:23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67"/>
      <c r="M55" s="121"/>
      <c r="N55" s="121"/>
      <c r="O55" s="3"/>
      <c r="P55" s="3"/>
      <c r="Q55" s="3"/>
      <c r="R55" s="3"/>
      <c r="S55" s="3"/>
      <c r="T55" s="3"/>
      <c r="U55" s="185"/>
      <c r="V55" s="188"/>
      <c r="W55" s="188"/>
    </row>
    <row r="56" spans="1:23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67"/>
      <c r="M56" s="121"/>
      <c r="N56" s="121"/>
      <c r="O56" s="3"/>
      <c r="P56" s="3"/>
      <c r="Q56" s="3"/>
      <c r="R56" s="3"/>
      <c r="S56" s="3"/>
      <c r="T56" s="3"/>
      <c r="U56" s="185"/>
      <c r="V56" s="188"/>
      <c r="W56" s="188"/>
    </row>
    <row r="57" spans="1:23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67"/>
      <c r="M57" s="121"/>
      <c r="N57" s="121"/>
      <c r="O57" s="3"/>
      <c r="P57" s="3"/>
      <c r="Q57" s="3"/>
      <c r="R57" s="3"/>
      <c r="S57" s="3"/>
      <c r="T57" s="3"/>
      <c r="U57" s="185"/>
      <c r="V57" s="188"/>
      <c r="W57" s="188"/>
    </row>
    <row r="58" spans="1:23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67"/>
      <c r="M58" s="121"/>
      <c r="N58" s="121"/>
      <c r="O58" s="3"/>
      <c r="P58" s="3"/>
      <c r="Q58" s="3"/>
      <c r="R58" s="3"/>
      <c r="S58" s="3"/>
      <c r="T58" s="3"/>
      <c r="U58" s="185"/>
      <c r="V58" s="188"/>
      <c r="W58" s="188"/>
    </row>
    <row r="59" spans="1:23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67"/>
      <c r="M59" s="121"/>
      <c r="N59" s="121"/>
      <c r="O59" s="3"/>
      <c r="P59" s="3"/>
      <c r="Q59" s="3"/>
      <c r="R59" s="3"/>
      <c r="S59" s="3"/>
      <c r="T59" s="3"/>
      <c r="U59" s="185"/>
      <c r="V59" s="188"/>
      <c r="W59" s="188"/>
    </row>
    <row r="60" spans="1:23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67"/>
      <c r="M60" s="121"/>
      <c r="N60" s="121"/>
      <c r="O60" s="3"/>
      <c r="P60" s="3"/>
      <c r="Q60" s="3"/>
      <c r="R60" s="3"/>
      <c r="S60" s="3"/>
      <c r="T60" s="3"/>
      <c r="U60" s="185"/>
      <c r="V60" s="188"/>
      <c r="W60" s="188"/>
    </row>
    <row r="61" spans="1:23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67"/>
      <c r="M61" s="121"/>
      <c r="N61" s="121"/>
      <c r="O61" s="3"/>
      <c r="P61" s="3"/>
      <c r="Q61" s="3"/>
      <c r="R61" s="3"/>
      <c r="S61" s="3"/>
      <c r="T61" s="3"/>
      <c r="U61" s="185"/>
      <c r="V61" s="188"/>
      <c r="W61" s="188"/>
    </row>
    <row r="62" spans="1:23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67"/>
      <c r="M62" s="121"/>
      <c r="N62" s="121"/>
      <c r="O62" s="3"/>
      <c r="P62" s="3"/>
      <c r="Q62" s="3"/>
      <c r="R62" s="3"/>
      <c r="S62" s="3"/>
      <c r="T62" s="3"/>
      <c r="U62" s="185"/>
      <c r="V62" s="188"/>
      <c r="W62" s="188"/>
    </row>
    <row r="63" spans="1:23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67"/>
      <c r="M63" s="121"/>
      <c r="N63" s="121"/>
      <c r="O63" s="3"/>
      <c r="P63" s="3"/>
      <c r="Q63" s="3"/>
      <c r="R63" s="3"/>
      <c r="S63" s="3"/>
      <c r="T63" s="3"/>
      <c r="U63" s="185"/>
      <c r="V63" s="188"/>
      <c r="W63" s="188"/>
    </row>
    <row r="64" spans="1:23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67"/>
      <c r="M64" s="121"/>
      <c r="N64" s="121"/>
      <c r="O64" s="3"/>
      <c r="P64" s="3"/>
      <c r="Q64" s="3"/>
      <c r="R64" s="3"/>
      <c r="S64" s="3"/>
      <c r="T64" s="3"/>
      <c r="U64" s="185"/>
      <c r="V64" s="188"/>
      <c r="W64" s="188"/>
    </row>
    <row r="65" spans="1:23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67"/>
      <c r="M65" s="121"/>
      <c r="N65" s="121"/>
      <c r="O65" s="3"/>
      <c r="P65" s="3"/>
      <c r="Q65" s="3"/>
      <c r="R65" s="3"/>
      <c r="S65" s="3"/>
      <c r="T65" s="3"/>
      <c r="U65" s="185"/>
      <c r="V65" s="188"/>
      <c r="W65" s="188"/>
    </row>
    <row r="66" spans="1:23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67"/>
      <c r="M66" s="121"/>
      <c r="N66" s="121"/>
      <c r="O66" s="3"/>
      <c r="P66" s="3"/>
      <c r="Q66" s="3"/>
      <c r="R66" s="3"/>
      <c r="S66" s="3"/>
      <c r="T66" s="3"/>
      <c r="U66" s="185"/>
      <c r="V66" s="188"/>
      <c r="W66" s="188"/>
    </row>
    <row r="67" spans="1:23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67"/>
      <c r="M67" s="121"/>
      <c r="N67" s="121"/>
      <c r="O67" s="3"/>
      <c r="P67" s="3"/>
      <c r="Q67" s="3"/>
      <c r="R67" s="3"/>
      <c r="S67" s="3"/>
      <c r="T67" s="3"/>
      <c r="U67" s="185"/>
      <c r="V67" s="188"/>
      <c r="W67" s="188"/>
    </row>
    <row r="68" spans="1:23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67"/>
      <c r="M68" s="121"/>
      <c r="N68" s="121"/>
      <c r="O68" s="3"/>
      <c r="P68" s="3"/>
      <c r="Q68" s="3"/>
      <c r="R68" s="3"/>
      <c r="S68" s="3"/>
      <c r="T68" s="3"/>
      <c r="U68" s="185"/>
      <c r="V68" s="188"/>
      <c r="W68" s="188"/>
    </row>
    <row r="69" spans="1:23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67"/>
      <c r="M69" s="121"/>
      <c r="N69" s="121"/>
      <c r="O69" s="3"/>
      <c r="P69" s="3"/>
      <c r="Q69" s="3"/>
      <c r="R69" s="3"/>
      <c r="S69" s="3"/>
      <c r="T69" s="3"/>
      <c r="U69" s="185"/>
      <c r="V69" s="188"/>
      <c r="W69" s="188"/>
    </row>
    <row r="70" spans="1:23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67"/>
      <c r="M70" s="121"/>
      <c r="N70" s="121"/>
      <c r="O70" s="3"/>
      <c r="P70" s="3"/>
      <c r="Q70" s="3"/>
      <c r="R70" s="3"/>
      <c r="S70" s="3"/>
      <c r="T70" s="3"/>
      <c r="U70" s="185"/>
      <c r="V70" s="188"/>
      <c r="W70" s="188"/>
    </row>
    <row r="71" spans="1:23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67"/>
      <c r="M71" s="121"/>
      <c r="N71" s="121"/>
      <c r="O71" s="3"/>
      <c r="P71" s="3"/>
      <c r="Q71" s="3"/>
      <c r="R71" s="3"/>
      <c r="S71" s="3"/>
      <c r="T71" s="3"/>
      <c r="U71" s="185"/>
      <c r="V71" s="188"/>
      <c r="W71" s="188"/>
    </row>
    <row r="72" spans="1:23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67"/>
      <c r="M72" s="121"/>
      <c r="N72" s="121"/>
      <c r="O72" s="3"/>
      <c r="P72" s="3"/>
      <c r="Q72" s="3"/>
      <c r="R72" s="3"/>
      <c r="S72" s="3"/>
      <c r="T72" s="3"/>
      <c r="U72" s="185"/>
      <c r="V72" s="188"/>
      <c r="W72" s="188"/>
    </row>
    <row r="73" spans="1:23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67"/>
      <c r="M73" s="121"/>
      <c r="N73" s="121"/>
      <c r="O73" s="3"/>
      <c r="P73" s="3"/>
      <c r="Q73" s="3"/>
      <c r="R73" s="3"/>
      <c r="S73" s="3"/>
      <c r="T73" s="3"/>
      <c r="U73" s="185"/>
      <c r="V73" s="188"/>
      <c r="W73" s="188"/>
    </row>
    <row r="74" spans="1:23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67"/>
      <c r="M74" s="121"/>
      <c r="N74" s="121"/>
      <c r="O74" s="3"/>
      <c r="P74" s="3"/>
      <c r="Q74" s="3"/>
      <c r="R74" s="3"/>
      <c r="S74" s="3"/>
      <c r="T74" s="3"/>
      <c r="U74" s="185"/>
      <c r="V74" s="188"/>
      <c r="W74" s="188"/>
    </row>
    <row r="75" spans="1:23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67"/>
      <c r="M75" s="121"/>
      <c r="N75" s="121"/>
      <c r="O75" s="3"/>
      <c r="P75" s="3"/>
      <c r="Q75" s="3"/>
      <c r="R75" s="3"/>
      <c r="S75" s="3"/>
      <c r="T75" s="3"/>
      <c r="U75" s="185"/>
      <c r="V75" s="188"/>
      <c r="W75" s="188"/>
    </row>
    <row r="76" spans="1:23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67"/>
      <c r="M76" s="121"/>
      <c r="N76" s="121"/>
      <c r="O76" s="3"/>
      <c r="P76" s="3"/>
      <c r="Q76" s="3"/>
      <c r="R76" s="3"/>
      <c r="S76" s="3"/>
      <c r="T76" s="3"/>
      <c r="U76" s="185"/>
      <c r="V76" s="188"/>
      <c r="W76" s="188"/>
    </row>
    <row r="77" spans="1:23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67"/>
      <c r="M77" s="121"/>
      <c r="N77" s="121"/>
      <c r="O77" s="3"/>
      <c r="P77" s="3"/>
      <c r="Q77" s="3"/>
      <c r="R77" s="3"/>
      <c r="S77" s="3"/>
      <c r="T77" s="3"/>
      <c r="U77" s="185"/>
      <c r="V77" s="188"/>
      <c r="W77" s="188"/>
    </row>
    <row r="78" spans="1:23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67"/>
      <c r="M78" s="121"/>
      <c r="N78" s="121"/>
      <c r="O78" s="3"/>
      <c r="P78" s="3"/>
      <c r="Q78" s="3"/>
      <c r="R78" s="3"/>
      <c r="S78" s="3"/>
      <c r="T78" s="3"/>
      <c r="U78" s="185"/>
      <c r="V78" s="188"/>
      <c r="W78" s="188"/>
    </row>
    <row r="79" spans="1:23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67"/>
      <c r="M79" s="121"/>
      <c r="N79" s="121"/>
      <c r="O79" s="3"/>
      <c r="P79" s="3"/>
      <c r="Q79" s="3"/>
      <c r="R79" s="3"/>
      <c r="S79" s="3"/>
      <c r="T79" s="3"/>
      <c r="U79" s="185"/>
      <c r="V79" s="188"/>
      <c r="W79" s="188"/>
    </row>
    <row r="80" spans="1:23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67"/>
      <c r="M80" s="121"/>
      <c r="N80" s="121"/>
      <c r="O80" s="3"/>
      <c r="P80" s="3"/>
      <c r="Q80" s="3"/>
      <c r="R80" s="3"/>
      <c r="S80" s="3"/>
      <c r="T80" s="3"/>
      <c r="U80" s="185"/>
      <c r="V80" s="188"/>
      <c r="W80" s="188"/>
    </row>
    <row r="81" spans="1:23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67"/>
      <c r="M81" s="121"/>
      <c r="N81" s="121"/>
      <c r="O81" s="3"/>
      <c r="P81" s="3"/>
      <c r="Q81" s="3"/>
      <c r="R81" s="3"/>
      <c r="S81" s="3"/>
      <c r="T81" s="3"/>
      <c r="U81" s="185"/>
      <c r="V81" s="188"/>
      <c r="W81" s="188"/>
    </row>
    <row r="82" spans="1:23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67"/>
      <c r="M82" s="121"/>
      <c r="N82" s="121"/>
      <c r="O82" s="3"/>
      <c r="P82" s="3"/>
      <c r="Q82" s="3"/>
      <c r="R82" s="3"/>
      <c r="S82" s="3"/>
      <c r="T82" s="3"/>
      <c r="U82" s="185"/>
      <c r="V82" s="189"/>
      <c r="W82" s="189"/>
    </row>
    <row r="83" spans="1:23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67"/>
      <c r="M83" s="121"/>
      <c r="N83" s="121"/>
      <c r="O83" s="3"/>
      <c r="P83" s="3"/>
      <c r="Q83" s="3"/>
      <c r="R83" s="3"/>
      <c r="S83" s="3"/>
      <c r="T83" s="3"/>
      <c r="U83" s="185"/>
      <c r="V83" s="189"/>
      <c r="W83" s="189"/>
    </row>
    <row r="84" spans="1:23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67"/>
      <c r="M84" s="121"/>
      <c r="N84" s="121"/>
      <c r="O84" s="3"/>
      <c r="P84" s="3"/>
      <c r="Q84" s="3"/>
      <c r="R84" s="3"/>
      <c r="S84" s="3"/>
      <c r="T84" s="3"/>
      <c r="U84" s="185"/>
      <c r="V84" s="189"/>
      <c r="W84" s="189"/>
    </row>
    <row r="85" spans="1:23" s="7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67"/>
      <c r="M85" s="121"/>
      <c r="N85" s="121"/>
      <c r="O85" s="3"/>
      <c r="P85" s="3"/>
      <c r="Q85" s="3"/>
      <c r="R85" s="3"/>
      <c r="S85" s="3"/>
      <c r="T85" s="3"/>
      <c r="U85" s="185"/>
      <c r="V85" s="189"/>
      <c r="W85" s="189"/>
    </row>
    <row r="86" spans="1:23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67"/>
      <c r="M86" s="121"/>
      <c r="N86" s="121"/>
      <c r="O86" s="3"/>
      <c r="P86" s="3"/>
      <c r="Q86" s="3"/>
      <c r="R86" s="3"/>
      <c r="S86" s="3"/>
      <c r="T86" s="3"/>
      <c r="U86" s="185"/>
      <c r="V86" s="188"/>
      <c r="W86" s="188"/>
    </row>
    <row r="87" spans="1:23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67"/>
      <c r="M87" s="121"/>
      <c r="N87" s="121"/>
      <c r="O87" s="3"/>
      <c r="P87" s="3"/>
      <c r="Q87" s="3"/>
      <c r="R87" s="3"/>
      <c r="S87" s="3"/>
      <c r="T87" s="3"/>
      <c r="U87" s="185"/>
      <c r="V87" s="188"/>
      <c r="W87" s="188"/>
    </row>
    <row r="88" spans="1:23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67"/>
      <c r="M88" s="121"/>
      <c r="N88" s="121"/>
      <c r="O88" s="3"/>
      <c r="P88" s="3"/>
      <c r="Q88" s="3"/>
      <c r="R88" s="3"/>
      <c r="S88" s="3"/>
      <c r="T88" s="3"/>
      <c r="U88" s="185"/>
      <c r="V88" s="188"/>
      <c r="W88" s="188"/>
    </row>
    <row r="89" spans="1:23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67"/>
      <c r="M89" s="121"/>
      <c r="N89" s="121"/>
      <c r="O89" s="3"/>
      <c r="P89" s="3"/>
      <c r="Q89" s="3"/>
      <c r="R89" s="3"/>
      <c r="S89" s="3"/>
      <c r="T89" s="3"/>
      <c r="U89" s="185"/>
      <c r="V89" s="188"/>
      <c r="W89" s="188"/>
    </row>
    <row r="90" spans="1:23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67"/>
      <c r="M90" s="121"/>
      <c r="N90" s="121"/>
      <c r="O90" s="3"/>
      <c r="P90" s="3"/>
      <c r="Q90" s="3"/>
      <c r="R90" s="3"/>
      <c r="S90" s="3"/>
      <c r="T90" s="3"/>
      <c r="U90" s="185"/>
      <c r="V90" s="188"/>
      <c r="W90" s="188"/>
    </row>
    <row r="91" spans="1:23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67"/>
      <c r="M91" s="121"/>
      <c r="N91" s="121"/>
      <c r="O91" s="3"/>
      <c r="P91" s="3"/>
      <c r="Q91" s="3"/>
      <c r="R91" s="3"/>
      <c r="S91" s="3"/>
      <c r="T91" s="3"/>
      <c r="U91" s="185"/>
      <c r="V91" s="188"/>
      <c r="W91" s="188"/>
    </row>
    <row r="92" spans="1:23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67"/>
      <c r="M92" s="121"/>
      <c r="N92" s="121"/>
      <c r="O92" s="3"/>
      <c r="P92" s="3"/>
      <c r="Q92" s="3"/>
      <c r="R92" s="3"/>
      <c r="S92" s="3"/>
      <c r="T92" s="3"/>
      <c r="U92" s="185"/>
      <c r="V92" s="189"/>
      <c r="W92" s="189"/>
    </row>
    <row r="93" spans="1:23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67"/>
      <c r="M93" s="121"/>
      <c r="N93" s="121"/>
      <c r="O93" s="3"/>
      <c r="P93" s="3"/>
      <c r="Q93" s="3"/>
      <c r="R93" s="3"/>
      <c r="S93" s="3"/>
      <c r="T93" s="3"/>
      <c r="U93" s="185"/>
      <c r="V93" s="189"/>
      <c r="W93" s="189"/>
    </row>
    <row r="94" spans="1:23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67"/>
      <c r="M94" s="121"/>
      <c r="N94" s="121"/>
      <c r="O94" s="3"/>
      <c r="P94" s="3"/>
      <c r="Q94" s="3"/>
      <c r="R94" s="3"/>
      <c r="S94" s="3"/>
      <c r="T94" s="3"/>
      <c r="U94" s="185"/>
      <c r="V94" s="189"/>
      <c r="W94" s="189"/>
    </row>
    <row r="95" spans="1:23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67"/>
      <c r="M95" s="121"/>
      <c r="N95" s="121"/>
      <c r="O95" s="3"/>
      <c r="P95" s="3"/>
      <c r="Q95" s="3"/>
      <c r="R95" s="3"/>
      <c r="S95" s="3"/>
      <c r="T95" s="3"/>
      <c r="U95" s="185"/>
      <c r="V95" s="189"/>
      <c r="W95" s="189"/>
    </row>
    <row r="96" spans="1:23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67"/>
      <c r="M96" s="121"/>
      <c r="N96" s="121"/>
      <c r="O96" s="3"/>
      <c r="P96" s="3"/>
      <c r="Q96" s="3"/>
      <c r="R96" s="3"/>
      <c r="S96" s="3"/>
      <c r="T96" s="3"/>
      <c r="U96" s="185"/>
      <c r="V96" s="189"/>
      <c r="W96" s="189"/>
    </row>
    <row r="97" spans="1:23" s="8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67"/>
      <c r="M97" s="121"/>
      <c r="N97" s="121"/>
      <c r="O97" s="3"/>
      <c r="P97" s="3"/>
      <c r="Q97" s="3"/>
      <c r="R97" s="3"/>
      <c r="S97" s="3"/>
      <c r="T97" s="3"/>
      <c r="U97" s="185"/>
      <c r="V97" s="190"/>
      <c r="W97" s="190"/>
    </row>
    <row r="98" spans="1:23" s="9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67"/>
      <c r="M98" s="121"/>
      <c r="N98" s="121"/>
      <c r="O98" s="3"/>
      <c r="P98" s="3"/>
      <c r="Q98" s="3"/>
      <c r="R98" s="3"/>
      <c r="S98" s="3"/>
      <c r="T98" s="3"/>
      <c r="U98" s="185"/>
      <c r="V98" s="191"/>
      <c r="W98" s="191"/>
    </row>
    <row r="99" spans="1:23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67"/>
      <c r="M99" s="121"/>
      <c r="N99" s="121"/>
      <c r="O99" s="3"/>
      <c r="P99" s="3"/>
      <c r="Q99" s="3"/>
      <c r="R99" s="3"/>
      <c r="S99" s="3"/>
      <c r="T99" s="3"/>
      <c r="U99" s="185"/>
      <c r="V99" s="188"/>
      <c r="W99" s="188"/>
    </row>
    <row r="100" spans="1:23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67"/>
      <c r="M100" s="121"/>
      <c r="N100" s="121"/>
      <c r="O100" s="3"/>
      <c r="P100" s="3"/>
      <c r="Q100" s="3"/>
      <c r="R100" s="3"/>
      <c r="S100" s="3"/>
      <c r="T100" s="3"/>
      <c r="U100" s="185"/>
      <c r="V100" s="188"/>
      <c r="W100" s="188"/>
    </row>
    <row r="101" spans="1:23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67"/>
      <c r="M101" s="121"/>
      <c r="N101" s="121"/>
      <c r="O101" s="3"/>
      <c r="P101" s="3"/>
      <c r="Q101" s="3"/>
      <c r="R101" s="3"/>
      <c r="S101" s="3"/>
      <c r="T101" s="3"/>
      <c r="U101" s="185"/>
      <c r="V101" s="188"/>
      <c r="W101" s="188"/>
    </row>
    <row r="102" spans="1:23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67"/>
      <c r="M102" s="121"/>
      <c r="N102" s="121"/>
      <c r="O102" s="3"/>
      <c r="P102" s="3"/>
      <c r="Q102" s="3"/>
      <c r="R102" s="3"/>
      <c r="S102" s="3"/>
      <c r="T102" s="3"/>
      <c r="U102" s="185"/>
      <c r="V102" s="189"/>
      <c r="W102" s="189"/>
    </row>
    <row r="103" spans="1:23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67"/>
      <c r="M103" s="121"/>
      <c r="N103" s="121"/>
      <c r="O103" s="3"/>
      <c r="P103" s="3"/>
      <c r="Q103" s="3"/>
      <c r="R103" s="3"/>
      <c r="S103" s="3"/>
      <c r="T103" s="3"/>
      <c r="U103" s="185"/>
      <c r="V103" s="188"/>
      <c r="W103" s="188"/>
    </row>
    <row r="104" spans="1:23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67"/>
      <c r="M104" s="121"/>
      <c r="N104" s="121"/>
      <c r="O104" s="3"/>
      <c r="P104" s="3"/>
      <c r="Q104" s="3"/>
      <c r="R104" s="3"/>
      <c r="S104" s="3"/>
      <c r="T104" s="3"/>
      <c r="U104" s="185"/>
      <c r="V104" s="188"/>
      <c r="W104" s="188"/>
    </row>
    <row r="105" spans="1:23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67"/>
      <c r="M105" s="121"/>
      <c r="N105" s="121"/>
      <c r="O105" s="3"/>
      <c r="P105" s="3"/>
      <c r="Q105" s="3"/>
      <c r="R105" s="3"/>
      <c r="S105" s="3"/>
      <c r="T105" s="3"/>
      <c r="U105" s="185"/>
      <c r="V105" s="188"/>
      <c r="W105" s="188"/>
    </row>
    <row r="106" spans="1:23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67"/>
      <c r="M106" s="121"/>
      <c r="N106" s="121"/>
      <c r="O106" s="3"/>
      <c r="P106" s="3"/>
      <c r="Q106" s="3"/>
      <c r="R106" s="3"/>
      <c r="S106" s="3"/>
      <c r="T106" s="3"/>
      <c r="U106" s="185"/>
      <c r="V106" s="188"/>
      <c r="W106" s="188"/>
    </row>
    <row r="107" spans="1:23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67"/>
      <c r="M107" s="121"/>
      <c r="N107" s="121"/>
      <c r="O107" s="3"/>
      <c r="P107" s="3"/>
      <c r="Q107" s="3"/>
      <c r="R107" s="3"/>
      <c r="S107" s="3"/>
      <c r="T107" s="3"/>
      <c r="U107" s="185"/>
      <c r="V107" s="188"/>
      <c r="W107" s="188"/>
    </row>
    <row r="108" spans="1:23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67"/>
      <c r="M108" s="121"/>
      <c r="N108" s="121"/>
      <c r="O108" s="3"/>
      <c r="P108" s="3"/>
      <c r="Q108" s="3"/>
      <c r="R108" s="3"/>
      <c r="S108" s="3"/>
      <c r="T108" s="3"/>
      <c r="U108" s="185"/>
      <c r="V108" s="188"/>
      <c r="W108" s="188"/>
    </row>
    <row r="109" spans="1:23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67"/>
      <c r="M109" s="121"/>
      <c r="N109" s="121"/>
      <c r="O109" s="3"/>
      <c r="P109" s="3"/>
      <c r="Q109" s="3"/>
      <c r="R109" s="3"/>
      <c r="S109" s="3"/>
      <c r="T109" s="3"/>
      <c r="U109" s="185"/>
      <c r="V109" s="188"/>
      <c r="W109" s="188"/>
    </row>
    <row r="110" spans="1:23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67"/>
      <c r="M110" s="121"/>
      <c r="N110" s="121"/>
      <c r="O110" s="3"/>
      <c r="P110" s="3"/>
      <c r="Q110" s="3"/>
      <c r="R110" s="3"/>
      <c r="S110" s="3"/>
      <c r="T110" s="3"/>
      <c r="U110" s="185"/>
      <c r="V110" s="188"/>
      <c r="W110" s="188"/>
    </row>
    <row r="111" spans="1:23" s="7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67"/>
      <c r="M111" s="121"/>
      <c r="N111" s="121"/>
      <c r="O111" s="3"/>
      <c r="P111" s="3"/>
      <c r="Q111" s="3"/>
      <c r="R111" s="3"/>
      <c r="S111" s="3"/>
      <c r="T111" s="3"/>
      <c r="U111" s="185"/>
      <c r="V111" s="189"/>
      <c r="W111" s="189"/>
    </row>
    <row r="112" spans="1:23" s="7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67"/>
      <c r="M112" s="121"/>
      <c r="N112" s="121"/>
      <c r="O112" s="3"/>
      <c r="P112" s="3"/>
      <c r="Q112" s="3"/>
      <c r="R112" s="3"/>
      <c r="S112" s="3"/>
      <c r="T112" s="3"/>
      <c r="U112" s="185"/>
      <c r="V112" s="189"/>
      <c r="W112" s="189"/>
    </row>
    <row r="113" spans="1:23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67"/>
      <c r="M113" s="121"/>
      <c r="N113" s="121"/>
      <c r="O113" s="3"/>
      <c r="P113" s="3"/>
      <c r="Q113" s="3"/>
      <c r="R113" s="3"/>
      <c r="S113" s="3"/>
      <c r="T113" s="3"/>
      <c r="U113" s="185"/>
      <c r="V113" s="189"/>
      <c r="W113" s="189"/>
    </row>
    <row r="114" spans="1:23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67"/>
      <c r="M114" s="121"/>
      <c r="N114" s="121"/>
      <c r="O114" s="3"/>
      <c r="P114" s="3"/>
      <c r="Q114" s="3"/>
      <c r="R114" s="3"/>
      <c r="S114" s="3"/>
      <c r="T114" s="3"/>
      <c r="U114" s="185"/>
      <c r="V114" s="189"/>
      <c r="W114" s="189"/>
    </row>
    <row r="115" spans="1:23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67"/>
      <c r="M115" s="121"/>
      <c r="N115" s="121"/>
      <c r="O115" s="3"/>
      <c r="P115" s="3"/>
      <c r="Q115" s="3"/>
      <c r="R115" s="3"/>
      <c r="S115" s="3"/>
      <c r="T115" s="3"/>
      <c r="U115" s="185"/>
      <c r="V115" s="189"/>
      <c r="W115" s="189"/>
    </row>
    <row r="116" spans="1:23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67"/>
      <c r="M116" s="121"/>
      <c r="N116" s="121"/>
      <c r="O116" s="3"/>
      <c r="P116" s="3"/>
      <c r="Q116" s="3"/>
      <c r="R116" s="3"/>
      <c r="S116" s="3"/>
      <c r="T116" s="3"/>
      <c r="U116" s="185"/>
      <c r="V116" s="188"/>
      <c r="W116" s="188"/>
    </row>
    <row r="117" spans="1:23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67"/>
      <c r="M117" s="121"/>
      <c r="N117" s="121"/>
      <c r="O117" s="3"/>
      <c r="P117" s="3"/>
      <c r="Q117" s="3"/>
      <c r="R117" s="3"/>
      <c r="S117" s="3"/>
      <c r="T117" s="3"/>
      <c r="U117" s="185"/>
      <c r="V117" s="188"/>
      <c r="W117" s="188"/>
    </row>
    <row r="118" spans="1:23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67"/>
      <c r="M118" s="121"/>
      <c r="N118" s="121"/>
      <c r="O118" s="3"/>
      <c r="P118" s="3"/>
      <c r="Q118" s="3"/>
      <c r="R118" s="3"/>
      <c r="S118" s="3"/>
      <c r="T118" s="3"/>
      <c r="U118" s="185"/>
      <c r="V118" s="188"/>
      <c r="W118" s="188"/>
    </row>
    <row r="119" spans="1:23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67"/>
      <c r="M119" s="121"/>
      <c r="N119" s="121"/>
      <c r="O119" s="3"/>
      <c r="P119" s="3"/>
      <c r="Q119" s="3"/>
      <c r="R119" s="3"/>
      <c r="S119" s="3"/>
      <c r="T119" s="3"/>
      <c r="U119" s="185"/>
      <c r="V119" s="188"/>
      <c r="W119" s="188"/>
    </row>
    <row r="120" spans="1:23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67"/>
      <c r="M120" s="121"/>
      <c r="N120" s="121"/>
      <c r="O120" s="3"/>
      <c r="P120" s="3"/>
      <c r="Q120" s="3"/>
      <c r="R120" s="3"/>
      <c r="S120" s="3"/>
      <c r="T120" s="3"/>
      <c r="U120" s="185"/>
      <c r="V120" s="188"/>
      <c r="W120" s="188"/>
    </row>
    <row r="121" spans="1:23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67"/>
      <c r="M121" s="121"/>
      <c r="N121" s="121"/>
      <c r="O121" s="3"/>
      <c r="P121" s="3"/>
      <c r="Q121" s="3"/>
      <c r="R121" s="3"/>
      <c r="S121" s="3"/>
      <c r="T121" s="3"/>
      <c r="U121" s="185"/>
      <c r="V121" s="188"/>
      <c r="W121" s="188"/>
    </row>
    <row r="122" spans="1:23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67"/>
      <c r="M122" s="121"/>
      <c r="N122" s="121"/>
      <c r="O122" s="3"/>
      <c r="P122" s="3"/>
      <c r="Q122" s="3"/>
      <c r="R122" s="3"/>
      <c r="S122" s="3"/>
      <c r="T122" s="3"/>
      <c r="U122" s="185"/>
      <c r="V122" s="188"/>
      <c r="W122" s="188"/>
    </row>
    <row r="123" spans="1:23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67"/>
      <c r="M123" s="121"/>
      <c r="N123" s="121"/>
      <c r="O123" s="3"/>
      <c r="P123" s="3"/>
      <c r="Q123" s="3"/>
      <c r="R123" s="3"/>
      <c r="S123" s="3"/>
      <c r="T123" s="3"/>
      <c r="U123" s="185"/>
      <c r="V123" s="188"/>
      <c r="W123" s="188"/>
    </row>
    <row r="124" spans="1:23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67"/>
      <c r="M124" s="121"/>
      <c r="N124" s="121"/>
      <c r="O124" s="3"/>
      <c r="P124" s="3"/>
      <c r="Q124" s="3"/>
      <c r="R124" s="3"/>
      <c r="S124" s="3"/>
      <c r="T124" s="3"/>
      <c r="U124" s="185"/>
      <c r="V124" s="188"/>
      <c r="W124" s="188"/>
    </row>
    <row r="125" spans="1:23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67"/>
      <c r="M125" s="121"/>
      <c r="N125" s="121"/>
      <c r="O125" s="3"/>
      <c r="P125" s="3"/>
      <c r="Q125" s="3"/>
      <c r="R125" s="3"/>
      <c r="S125" s="3"/>
      <c r="T125" s="3"/>
      <c r="U125" s="185"/>
      <c r="V125" s="189"/>
      <c r="W125" s="189"/>
    </row>
    <row r="126" spans="1:23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67"/>
      <c r="M126" s="121"/>
      <c r="N126" s="121"/>
      <c r="O126" s="3"/>
      <c r="P126" s="3"/>
      <c r="Q126" s="3"/>
      <c r="R126" s="3"/>
      <c r="S126" s="3"/>
      <c r="T126" s="3"/>
      <c r="U126" s="185"/>
      <c r="V126" s="189"/>
      <c r="W126" s="189"/>
    </row>
    <row r="127" spans="1:23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67"/>
      <c r="M127" s="121"/>
      <c r="N127" s="121"/>
      <c r="O127" s="3"/>
      <c r="P127" s="3"/>
      <c r="Q127" s="3"/>
      <c r="R127" s="3"/>
      <c r="S127" s="3"/>
      <c r="T127" s="3"/>
      <c r="U127" s="185"/>
      <c r="V127" s="189"/>
      <c r="W127" s="189"/>
    </row>
    <row r="128" spans="1:23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67"/>
      <c r="M128" s="121"/>
      <c r="N128" s="121"/>
      <c r="O128" s="3"/>
      <c r="P128" s="3"/>
      <c r="Q128" s="3"/>
      <c r="R128" s="3"/>
      <c r="S128" s="3"/>
      <c r="T128" s="3"/>
      <c r="U128" s="185"/>
      <c r="V128" s="188"/>
      <c r="W128" s="188"/>
    </row>
    <row r="129" spans="1:23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67"/>
      <c r="M129" s="121"/>
      <c r="N129" s="121"/>
      <c r="O129" s="3"/>
      <c r="P129" s="3"/>
      <c r="Q129" s="3"/>
      <c r="R129" s="3"/>
      <c r="S129" s="3"/>
      <c r="T129" s="3"/>
      <c r="U129" s="185"/>
      <c r="V129" s="188"/>
      <c r="W129" s="188"/>
    </row>
    <row r="130" spans="1:23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67"/>
      <c r="M130" s="121"/>
      <c r="N130" s="121"/>
      <c r="O130" s="3"/>
      <c r="P130" s="3"/>
      <c r="Q130" s="3"/>
      <c r="R130" s="3"/>
      <c r="S130" s="3"/>
      <c r="T130" s="3"/>
      <c r="U130" s="185"/>
      <c r="V130" s="188"/>
      <c r="W130" s="188"/>
    </row>
    <row r="131" spans="1:23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67"/>
      <c r="M131" s="121"/>
      <c r="N131" s="121"/>
      <c r="O131" s="3"/>
      <c r="P131" s="3"/>
      <c r="Q131" s="3"/>
      <c r="R131" s="3"/>
      <c r="S131" s="3"/>
      <c r="T131" s="3"/>
      <c r="U131" s="185"/>
      <c r="V131" s="188"/>
      <c r="W131" s="188"/>
    </row>
    <row r="132" spans="1:23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67"/>
      <c r="M132" s="121"/>
      <c r="N132" s="121"/>
      <c r="O132" s="3"/>
      <c r="P132" s="3"/>
      <c r="Q132" s="3"/>
      <c r="R132" s="3"/>
      <c r="S132" s="3"/>
      <c r="T132" s="3"/>
      <c r="U132" s="185"/>
      <c r="V132" s="188"/>
      <c r="W132" s="188"/>
    </row>
    <row r="133" spans="1:23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67"/>
      <c r="M133" s="121"/>
      <c r="N133" s="121"/>
      <c r="O133" s="3"/>
      <c r="P133" s="3"/>
      <c r="Q133" s="3"/>
      <c r="R133" s="3"/>
      <c r="S133" s="3"/>
      <c r="T133" s="3"/>
      <c r="U133" s="185"/>
      <c r="V133" s="188"/>
      <c r="W133" s="188"/>
    </row>
    <row r="134" spans="1:23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67"/>
      <c r="M134" s="121"/>
      <c r="N134" s="121"/>
      <c r="O134" s="3"/>
      <c r="P134" s="3"/>
      <c r="Q134" s="3"/>
      <c r="R134" s="3"/>
      <c r="S134" s="3"/>
      <c r="T134" s="3"/>
      <c r="U134" s="185"/>
      <c r="V134" s="188"/>
      <c r="W134" s="188"/>
    </row>
    <row r="135" spans="1:23" s="7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67"/>
      <c r="M135" s="121"/>
      <c r="N135" s="121"/>
      <c r="O135" s="3"/>
      <c r="P135" s="3"/>
      <c r="Q135" s="3"/>
      <c r="R135" s="3"/>
      <c r="S135" s="3"/>
      <c r="T135" s="3"/>
      <c r="U135" s="185"/>
      <c r="V135" s="189"/>
      <c r="W135" s="189"/>
    </row>
    <row r="136" spans="1:23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67"/>
      <c r="M136" s="121"/>
      <c r="N136" s="121"/>
      <c r="O136" s="3"/>
      <c r="P136" s="3"/>
      <c r="Q136" s="3"/>
      <c r="R136" s="3"/>
      <c r="S136" s="3"/>
      <c r="T136" s="3"/>
      <c r="U136" s="185"/>
      <c r="V136" s="188"/>
      <c r="W136" s="188"/>
    </row>
    <row r="137" spans="1:23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67"/>
      <c r="M137" s="121"/>
      <c r="N137" s="121"/>
      <c r="O137" s="3"/>
      <c r="P137" s="3"/>
      <c r="Q137" s="3"/>
      <c r="R137" s="3"/>
      <c r="S137" s="3"/>
      <c r="T137" s="3"/>
      <c r="U137" s="185"/>
      <c r="V137" s="188"/>
      <c r="W137" s="188"/>
    </row>
    <row r="138" spans="1:23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67"/>
      <c r="M138" s="121"/>
      <c r="N138" s="121"/>
      <c r="O138" s="3"/>
      <c r="P138" s="3"/>
      <c r="Q138" s="3"/>
      <c r="R138" s="3"/>
      <c r="S138" s="3"/>
      <c r="T138" s="3"/>
      <c r="U138" s="185"/>
      <c r="V138" s="188"/>
      <c r="W138" s="188"/>
    </row>
    <row r="139" spans="1:23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67"/>
      <c r="M139" s="121"/>
      <c r="N139" s="121"/>
      <c r="O139" s="3"/>
      <c r="P139" s="3"/>
      <c r="Q139" s="3"/>
      <c r="R139" s="3"/>
      <c r="S139" s="3"/>
      <c r="T139" s="3"/>
      <c r="U139" s="185"/>
      <c r="V139" s="188"/>
      <c r="W139" s="188"/>
    </row>
    <row r="140" spans="1:23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67"/>
      <c r="M140" s="121"/>
      <c r="N140" s="121"/>
      <c r="O140" s="3"/>
      <c r="P140" s="3"/>
      <c r="Q140" s="3"/>
      <c r="R140" s="3"/>
      <c r="S140" s="3"/>
      <c r="T140" s="3"/>
      <c r="U140" s="185"/>
      <c r="V140" s="188"/>
      <c r="W140" s="188"/>
    </row>
    <row r="141" spans="1:23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67"/>
      <c r="M141" s="121"/>
      <c r="N141" s="121"/>
      <c r="O141" s="3"/>
      <c r="P141" s="3"/>
      <c r="Q141" s="3"/>
      <c r="R141" s="3"/>
      <c r="S141" s="3"/>
      <c r="T141" s="3"/>
      <c r="U141" s="185"/>
      <c r="V141" s="188"/>
      <c r="W141" s="188"/>
    </row>
    <row r="142" spans="1:23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67"/>
      <c r="M142" s="121"/>
      <c r="N142" s="121"/>
      <c r="O142" s="3"/>
      <c r="P142" s="3"/>
      <c r="Q142" s="3"/>
      <c r="R142" s="3"/>
      <c r="S142" s="3"/>
      <c r="T142" s="3"/>
      <c r="U142" s="185"/>
      <c r="V142" s="188"/>
      <c r="W142" s="188"/>
    </row>
    <row r="143" spans="1:23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67"/>
      <c r="M143" s="121"/>
      <c r="N143" s="121"/>
      <c r="O143" s="3"/>
      <c r="P143" s="3"/>
      <c r="Q143" s="3"/>
      <c r="R143" s="3"/>
      <c r="S143" s="3"/>
      <c r="T143" s="3"/>
      <c r="U143" s="185"/>
      <c r="V143" s="188"/>
      <c r="W143" s="188"/>
    </row>
    <row r="144" spans="1:23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67"/>
      <c r="M144" s="121"/>
      <c r="N144" s="121"/>
      <c r="O144" s="3"/>
      <c r="P144" s="3"/>
      <c r="Q144" s="3"/>
      <c r="R144" s="3"/>
      <c r="S144" s="3"/>
      <c r="T144" s="3"/>
      <c r="U144" s="185"/>
      <c r="V144" s="188"/>
      <c r="W144" s="188"/>
    </row>
  </sheetData>
  <sheetProtection/>
  <mergeCells count="48">
    <mergeCell ref="A1:B1"/>
    <mergeCell ref="A2:A3"/>
    <mergeCell ref="B2:B3"/>
    <mergeCell ref="C2:F2"/>
    <mergeCell ref="G2:J2"/>
    <mergeCell ref="W2:W3"/>
    <mergeCell ref="U2:U3"/>
    <mergeCell ref="V2:V3"/>
    <mergeCell ref="O4:U4"/>
    <mergeCell ref="K2:K3"/>
    <mergeCell ref="S2:T3"/>
    <mergeCell ref="L2:L3"/>
    <mergeCell ref="O2:P3"/>
    <mergeCell ref="Q2:R3"/>
    <mergeCell ref="G4:L4"/>
    <mergeCell ref="O10:U10"/>
    <mergeCell ref="G11:L11"/>
    <mergeCell ref="O11:U11"/>
    <mergeCell ref="O8:U8"/>
    <mergeCell ref="G9:L9"/>
    <mergeCell ref="O9:U9"/>
    <mergeCell ref="G10:L10"/>
    <mergeCell ref="G8:L8"/>
    <mergeCell ref="A26:B26"/>
    <mergeCell ref="M2:M3"/>
    <mergeCell ref="N2:N3"/>
    <mergeCell ref="A24:B24"/>
    <mergeCell ref="C24:F24"/>
    <mergeCell ref="G24:L24"/>
    <mergeCell ref="C11:F11"/>
    <mergeCell ref="A9:B9"/>
    <mergeCell ref="A11:B11"/>
    <mergeCell ref="A10:B10"/>
    <mergeCell ref="A8:B8"/>
    <mergeCell ref="A4:B4"/>
    <mergeCell ref="C4:F4"/>
    <mergeCell ref="A22:B22"/>
    <mergeCell ref="G18:L18"/>
    <mergeCell ref="A19:B19"/>
    <mergeCell ref="O24:U24"/>
    <mergeCell ref="A20:B20"/>
    <mergeCell ref="G20:L20"/>
    <mergeCell ref="O20:U20"/>
    <mergeCell ref="O18:U18"/>
    <mergeCell ref="G22:L22"/>
    <mergeCell ref="A18:B18"/>
    <mergeCell ref="G19:L19"/>
    <mergeCell ref="O19:U1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7"/>
  <sheetViews>
    <sheetView zoomScale="85" zoomScaleNormal="85" zoomScalePageLayoutView="0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60" sqref="P60"/>
    </sheetView>
  </sheetViews>
  <sheetFormatPr defaultColWidth="10.7109375" defaultRowHeight="12.75"/>
  <cols>
    <col min="1" max="1" width="18.7109375" style="3" customWidth="1"/>
    <col min="2" max="2" width="60.7109375" style="1" customWidth="1"/>
    <col min="3" max="11" width="4.28125" style="4" customWidth="1"/>
    <col min="12" max="12" width="4.28125" style="67" customWidth="1"/>
    <col min="13" max="13" width="4.7109375" style="129" hidden="1" customWidth="1"/>
    <col min="14" max="14" width="12.7109375" style="129" hidden="1" customWidth="1"/>
    <col min="15" max="15" width="16.57421875" style="3" customWidth="1"/>
    <col min="16" max="16" width="41.28125" style="3" customWidth="1"/>
    <col min="17" max="17" width="5.7109375" style="3" customWidth="1"/>
    <col min="18" max="18" width="15.421875" style="3" customWidth="1"/>
    <col min="19" max="19" width="8.8515625" style="3" customWidth="1"/>
    <col min="20" max="20" width="15.00390625" style="3" customWidth="1"/>
    <col min="21" max="21" width="27.421875" style="470" customWidth="1"/>
    <col min="22" max="22" width="0" style="384" hidden="1" customWidth="1"/>
    <col min="23" max="23" width="11.140625" style="384" hidden="1" customWidth="1"/>
    <col min="24" max="16384" width="10.7109375" style="1" customWidth="1"/>
  </cols>
  <sheetData>
    <row r="1" spans="1:23" s="2" customFormat="1" ht="32.25" customHeight="1" thickBot="1">
      <c r="A1" s="684" t="s">
        <v>703</v>
      </c>
      <c r="B1" s="685"/>
      <c r="C1" s="15"/>
      <c r="D1" s="15"/>
      <c r="E1" s="15"/>
      <c r="F1" s="15"/>
      <c r="G1" s="15"/>
      <c r="H1" s="15"/>
      <c r="I1" s="15"/>
      <c r="J1" s="15"/>
      <c r="K1" s="15"/>
      <c r="L1" s="66"/>
      <c r="M1" s="110"/>
      <c r="N1" s="110"/>
      <c r="O1" s="5"/>
      <c r="P1" s="15"/>
      <c r="Q1" s="3"/>
      <c r="R1" s="3"/>
      <c r="S1" s="3"/>
      <c r="T1" s="3"/>
      <c r="U1" s="415"/>
      <c r="V1" s="371"/>
      <c r="W1" s="371"/>
    </row>
    <row r="2" spans="1:23" ht="18" customHeight="1" thickTop="1">
      <c r="A2" s="607" t="s">
        <v>3</v>
      </c>
      <c r="B2" s="599" t="s">
        <v>2</v>
      </c>
      <c r="C2" s="609" t="s">
        <v>31</v>
      </c>
      <c r="D2" s="610"/>
      <c r="E2" s="610"/>
      <c r="F2" s="610"/>
      <c r="G2" s="609" t="s">
        <v>33</v>
      </c>
      <c r="H2" s="610"/>
      <c r="I2" s="610"/>
      <c r="J2" s="610"/>
      <c r="K2" s="597" t="s">
        <v>34</v>
      </c>
      <c r="L2" s="601" t="s">
        <v>35</v>
      </c>
      <c r="M2" s="620" t="s">
        <v>200</v>
      </c>
      <c r="N2" s="682" t="s">
        <v>203</v>
      </c>
      <c r="O2" s="607" t="s">
        <v>4</v>
      </c>
      <c r="P2" s="599"/>
      <c r="Q2" s="599" t="s">
        <v>5</v>
      </c>
      <c r="R2" s="599"/>
      <c r="S2" s="599" t="s">
        <v>11</v>
      </c>
      <c r="T2" s="599"/>
      <c r="U2" s="599" t="s">
        <v>6</v>
      </c>
      <c r="V2" s="615" t="s">
        <v>215</v>
      </c>
      <c r="W2" s="611" t="s">
        <v>216</v>
      </c>
    </row>
    <row r="3" spans="1:23" ht="17.25" customHeight="1">
      <c r="A3" s="608"/>
      <c r="B3" s="600"/>
      <c r="C3" s="26">
        <v>1</v>
      </c>
      <c r="D3" s="27">
        <v>2</v>
      </c>
      <c r="E3" s="27">
        <v>3</v>
      </c>
      <c r="F3" s="27">
        <v>4</v>
      </c>
      <c r="G3" s="26" t="s">
        <v>0</v>
      </c>
      <c r="H3" s="27" t="s">
        <v>1</v>
      </c>
      <c r="I3" s="27" t="s">
        <v>10</v>
      </c>
      <c r="J3" s="27" t="s">
        <v>32</v>
      </c>
      <c r="K3" s="598"/>
      <c r="L3" s="602"/>
      <c r="M3" s="621"/>
      <c r="N3" s="683"/>
      <c r="O3" s="608"/>
      <c r="P3" s="600"/>
      <c r="Q3" s="600"/>
      <c r="R3" s="600"/>
      <c r="S3" s="600"/>
      <c r="T3" s="600"/>
      <c r="U3" s="600"/>
      <c r="V3" s="616"/>
      <c r="W3" s="612"/>
    </row>
    <row r="4" spans="1:23" s="6" customFormat="1" ht="19.5" customHeight="1">
      <c r="A4" s="588" t="s">
        <v>649</v>
      </c>
      <c r="B4" s="589"/>
      <c r="C4" s="572"/>
      <c r="D4" s="573"/>
      <c r="E4" s="573"/>
      <c r="F4" s="573"/>
      <c r="G4" s="572"/>
      <c r="H4" s="573"/>
      <c r="I4" s="573"/>
      <c r="J4" s="573"/>
      <c r="K4" s="573"/>
      <c r="L4" s="574"/>
      <c r="M4" s="111"/>
      <c r="N4" s="111"/>
      <c r="O4" s="572"/>
      <c r="P4" s="573"/>
      <c r="Q4" s="573"/>
      <c r="R4" s="573"/>
      <c r="S4" s="573"/>
      <c r="T4" s="573"/>
      <c r="U4" s="574"/>
      <c r="V4" s="367"/>
      <c r="W4" s="367"/>
    </row>
    <row r="5" spans="1:23" s="6" customFormat="1" ht="15">
      <c r="A5" s="443" t="str">
        <f>közös!A5</f>
        <v>bioinfub17em</v>
      </c>
      <c r="B5" s="341" t="str">
        <f>közös!B5</f>
        <v>Bioinformatika EA</v>
      </c>
      <c r="C5" s="85" t="str">
        <f>közös!C5</f>
        <v>x</v>
      </c>
      <c r="D5" s="83"/>
      <c r="E5" s="83"/>
      <c r="F5" s="86"/>
      <c r="G5" s="85">
        <f>közös!G5</f>
        <v>2</v>
      </c>
      <c r="H5" s="83" t="str">
        <f>közös!H5</f>
        <v> </v>
      </c>
      <c r="I5" s="83"/>
      <c r="J5" s="89"/>
      <c r="K5" s="87">
        <f>közös!K5</f>
        <v>2</v>
      </c>
      <c r="L5" s="87" t="str">
        <f>közös!L5</f>
        <v>DK</v>
      </c>
      <c r="M5" s="128" t="str">
        <f>közös!M5</f>
        <v>D</v>
      </c>
      <c r="N5" s="128" t="str">
        <f>közös!N5</f>
        <v>–</v>
      </c>
      <c r="O5" s="437" t="s">
        <v>457</v>
      </c>
      <c r="P5" s="448" t="str">
        <f>közös!P5</f>
        <v>Bioinformatika GY (t)</v>
      </c>
      <c r="Q5" s="14"/>
      <c r="R5" s="12"/>
      <c r="S5" s="14"/>
      <c r="T5" s="14"/>
      <c r="U5" s="461" t="str">
        <f>közös!U5</f>
        <v>Vellai Tibor</v>
      </c>
      <c r="V5" s="372" t="str">
        <f>közös!V5</f>
        <v>DJ8ZCZ</v>
      </c>
      <c r="W5" s="372" t="str">
        <f>közös!W5</f>
        <v>GEN</v>
      </c>
    </row>
    <row r="6" spans="1:23" s="6" customFormat="1" ht="15">
      <c r="A6" s="443" t="str">
        <f>közös!A6</f>
        <v>bioinfub17gm</v>
      </c>
      <c r="B6" s="341" t="str">
        <f>közös!B6</f>
        <v>Bioinformatika GY</v>
      </c>
      <c r="C6" s="85" t="str">
        <f>közös!C6</f>
        <v>x</v>
      </c>
      <c r="D6" s="83"/>
      <c r="E6" s="83"/>
      <c r="F6" s="86"/>
      <c r="G6" s="85"/>
      <c r="H6" s="83">
        <f>közös!H6</f>
        <v>2</v>
      </c>
      <c r="I6" s="83"/>
      <c r="J6" s="89"/>
      <c r="K6" s="87">
        <f>közös!K6</f>
        <v>4</v>
      </c>
      <c r="L6" s="87" t="str">
        <f>közös!L6</f>
        <v>Gyj</v>
      </c>
      <c r="M6" s="128" t="str">
        <f>közös!M6</f>
        <v>(5)</v>
      </c>
      <c r="N6" s="128" t="str">
        <f>közös!N6</f>
        <v>számolási</v>
      </c>
      <c r="O6" s="437" t="s">
        <v>456</v>
      </c>
      <c r="P6" s="448" t="str">
        <f>közös!P6</f>
        <v>Bioinformatika EA (t)</v>
      </c>
      <c r="Q6" s="14"/>
      <c r="R6" s="12"/>
      <c r="S6" s="14"/>
      <c r="T6" s="14"/>
      <c r="U6" s="461" t="str">
        <f>közös!U6</f>
        <v>Vellai Tibor</v>
      </c>
      <c r="V6" s="372" t="str">
        <f>közös!V6</f>
        <v>DJ8ZCZ</v>
      </c>
      <c r="W6" s="372" t="str">
        <f>közös!W6</f>
        <v>GEN</v>
      </c>
    </row>
    <row r="7" spans="1:23" s="6" customFormat="1" ht="15">
      <c r="A7" s="443" t="str">
        <f>közös!A7</f>
        <v>biometub17vm</v>
      </c>
      <c r="B7" s="341" t="str">
        <f>közös!B7</f>
        <v>Biometria, haladó biostatisztika EA+GY</v>
      </c>
      <c r="C7" s="85" t="str">
        <f>közös!C7</f>
        <v>x</v>
      </c>
      <c r="D7" s="83"/>
      <c r="E7" s="83"/>
      <c r="F7" s="86"/>
      <c r="G7" s="83">
        <f>közös!G7</f>
        <v>1</v>
      </c>
      <c r="H7" s="83">
        <f>közös!H7</f>
        <v>2</v>
      </c>
      <c r="I7" s="83"/>
      <c r="J7" s="89"/>
      <c r="K7" s="87">
        <f>közös!K7</f>
        <v>5</v>
      </c>
      <c r="L7" s="87" t="str">
        <f>közös!L7</f>
        <v>Gyj</v>
      </c>
      <c r="M7" s="128" t="str">
        <f>közös!M7</f>
        <v>(5)</v>
      </c>
      <c r="N7" s="128" t="str">
        <f>közös!N7</f>
        <v>számolási</v>
      </c>
      <c r="O7" s="16"/>
      <c r="P7" s="109" t="str">
        <f>közös!P7</f>
        <v>–</v>
      </c>
      <c r="Q7" s="14"/>
      <c r="R7" s="12"/>
      <c r="S7" s="14"/>
      <c r="T7" s="14"/>
      <c r="U7" s="461" t="str">
        <f>közös!U7</f>
        <v>Podani János</v>
      </c>
      <c r="V7" s="372" t="str">
        <f>közös!V7</f>
        <v>XF4SL5</v>
      </c>
      <c r="W7" s="372" t="str">
        <f>közös!W7</f>
        <v>NRT</v>
      </c>
    </row>
    <row r="8" spans="1:23" s="6" customFormat="1" ht="15">
      <c r="A8" s="583" t="s">
        <v>39</v>
      </c>
      <c r="B8" s="584"/>
      <c r="C8" s="35">
        <f>SUMIF(C5:C7,"=x",$G5:$G7)+SUMIF(C5:C7,"=x",$H5:$H7)+SUMIF(C5:C7,"=x",$I5:$I7)</f>
        <v>7</v>
      </c>
      <c r="D8" s="36">
        <f>SUMIF(D5:D7,"=x",$G5:$G7)+SUMIF(D5:D7,"=x",$H5:$H7)+SUMIF(D5:D7,"=x",$I5:$I7)</f>
        <v>0</v>
      </c>
      <c r="E8" s="36">
        <f>SUMIF(E5:E7,"=x",$G5:$G7)+SUMIF(E5:E7,"=x",$H5:$H7)+SUMIF(E5:E7,"=x",$I5:$I7)</f>
        <v>0</v>
      </c>
      <c r="F8" s="37">
        <f>SUMIF(F5:F7,"=x",$G5:$G7)+SUMIF(F5:F7,"=x",$H5:$H7)+SUMIF(F5:F7,"=x",$I5:$I7)</f>
        <v>0</v>
      </c>
      <c r="G8" s="590">
        <f>SUM(C8:F8)</f>
        <v>7</v>
      </c>
      <c r="H8" s="591"/>
      <c r="I8" s="591"/>
      <c r="J8" s="591"/>
      <c r="K8" s="591"/>
      <c r="L8" s="592"/>
      <c r="M8" s="114"/>
      <c r="N8" s="114"/>
      <c r="O8" s="580"/>
      <c r="P8" s="581"/>
      <c r="Q8" s="581"/>
      <c r="R8" s="581"/>
      <c r="S8" s="581"/>
      <c r="T8" s="581"/>
      <c r="U8" s="582"/>
      <c r="V8" s="367"/>
      <c r="W8" s="367"/>
    </row>
    <row r="9" spans="1:23" s="6" customFormat="1" ht="15">
      <c r="A9" s="593" t="s">
        <v>40</v>
      </c>
      <c r="B9" s="594"/>
      <c r="C9" s="38">
        <f>SUMIF(C5:C7,"=x",$K5:$K7)</f>
        <v>11</v>
      </c>
      <c r="D9" s="39">
        <f>SUMIF(D5:D7,"=x",$K5:$K7)</f>
        <v>0</v>
      </c>
      <c r="E9" s="39">
        <f>SUMIF(E5:E7,"=x",$K5:$K7)</f>
        <v>0</v>
      </c>
      <c r="F9" s="40">
        <f>SUMIF(F5:F7,"=x",$K5:$K7)</f>
        <v>0</v>
      </c>
      <c r="G9" s="585">
        <f>SUM(C9:F9)</f>
        <v>11</v>
      </c>
      <c r="H9" s="586"/>
      <c r="I9" s="586"/>
      <c r="J9" s="586"/>
      <c r="K9" s="586"/>
      <c r="L9" s="587"/>
      <c r="M9" s="115"/>
      <c r="N9" s="115"/>
      <c r="O9" s="580"/>
      <c r="P9" s="581"/>
      <c r="Q9" s="581"/>
      <c r="R9" s="581"/>
      <c r="S9" s="581"/>
      <c r="T9" s="581"/>
      <c r="U9" s="582"/>
      <c r="V9" s="367"/>
      <c r="W9" s="367"/>
    </row>
    <row r="10" spans="1:23" s="6" customFormat="1" ht="15">
      <c r="A10" s="575" t="s">
        <v>41</v>
      </c>
      <c r="B10" s="576"/>
      <c r="C10" s="32">
        <f>SUMPRODUCT(--(C5:C7="x"),--($L5:$L7="K"))</f>
        <v>0</v>
      </c>
      <c r="D10" s="33">
        <f>SUMPRODUCT(--(D5:D7="x"),--($L5:$L7="K"))</f>
        <v>0</v>
      </c>
      <c r="E10" s="33">
        <f>SUMPRODUCT(--(E5:E7="x"),--($L5:$L7="K"))</f>
        <v>0</v>
      </c>
      <c r="F10" s="34">
        <f>SUMPRODUCT(--(F5:F7="x"),--($L5:$L7="K"))</f>
        <v>0</v>
      </c>
      <c r="G10" s="577">
        <f>SUM(C10:F10)</f>
        <v>0</v>
      </c>
      <c r="H10" s="578"/>
      <c r="I10" s="578"/>
      <c r="J10" s="578"/>
      <c r="K10" s="578"/>
      <c r="L10" s="579"/>
      <c r="M10" s="116"/>
      <c r="N10" s="116"/>
      <c r="O10" s="580"/>
      <c r="P10" s="581"/>
      <c r="Q10" s="581"/>
      <c r="R10" s="581"/>
      <c r="S10" s="581"/>
      <c r="T10" s="581"/>
      <c r="U10" s="582"/>
      <c r="V10" s="367"/>
      <c r="W10" s="367"/>
    </row>
    <row r="11" spans="1:23" s="6" customFormat="1" ht="19.5" customHeight="1">
      <c r="A11" s="588" t="s">
        <v>650</v>
      </c>
      <c r="B11" s="589"/>
      <c r="C11" s="572"/>
      <c r="D11" s="573"/>
      <c r="E11" s="573"/>
      <c r="F11" s="573"/>
      <c r="G11" s="572"/>
      <c r="H11" s="573"/>
      <c r="I11" s="573"/>
      <c r="J11" s="573"/>
      <c r="K11" s="573"/>
      <c r="L11" s="574"/>
      <c r="M11" s="111"/>
      <c r="N11" s="111"/>
      <c r="O11" s="572"/>
      <c r="P11" s="573"/>
      <c r="Q11" s="573"/>
      <c r="R11" s="573"/>
      <c r="S11" s="573"/>
      <c r="T11" s="573"/>
      <c r="U11" s="574"/>
      <c r="V11" s="367"/>
      <c r="W11" s="367"/>
    </row>
    <row r="12" spans="1:23" s="6" customFormat="1" ht="15">
      <c r="A12" s="444" t="str">
        <f>közös!A12</f>
        <v>bioetiub17em</v>
      </c>
      <c r="B12" s="341" t="str">
        <f>közös!B12</f>
        <v>Bioetika és tudományfilozófia EA</v>
      </c>
      <c r="C12" s="85" t="str">
        <f>közös!C12</f>
        <v>x</v>
      </c>
      <c r="D12" s="83"/>
      <c r="E12" s="83"/>
      <c r="F12" s="86"/>
      <c r="G12" s="85">
        <f>közös!G12</f>
        <v>1</v>
      </c>
      <c r="H12" s="83"/>
      <c r="I12" s="83"/>
      <c r="J12" s="86"/>
      <c r="K12" s="87">
        <f>közös!K12</f>
        <v>1</v>
      </c>
      <c r="L12" s="87" t="str">
        <f>közös!L12</f>
        <v>K</v>
      </c>
      <c r="M12" s="128" t="str">
        <f>közös!M12</f>
        <v>írás</v>
      </c>
      <c r="N12" s="128" t="str">
        <f>közös!N12</f>
        <v>–</v>
      </c>
      <c r="O12" s="16"/>
      <c r="P12" s="109" t="str">
        <f>közös!P12</f>
        <v>–</v>
      </c>
      <c r="Q12" s="14"/>
      <c r="R12" s="12"/>
      <c r="S12" s="14"/>
      <c r="T12" s="14"/>
      <c r="U12" s="461" t="str">
        <f>közös!U12</f>
        <v>Lőw Péter</v>
      </c>
      <c r="V12" s="372" t="str">
        <f>közös!V12</f>
        <v>RUU129</v>
      </c>
      <c r="W12" s="372" t="str">
        <f>közös!W12</f>
        <v>ASF</v>
      </c>
    </row>
    <row r="13" spans="1:23" s="6" customFormat="1" ht="15">
      <c r="A13" s="444" t="str">
        <f>közös!A13</f>
        <v>kutmodub17gm</v>
      </c>
      <c r="B13" s="341" t="str">
        <f>közös!B13</f>
        <v>Kutatásmódszertan GY</v>
      </c>
      <c r="C13" s="85" t="str">
        <f>közös!C13</f>
        <v>x</v>
      </c>
      <c r="D13" s="83"/>
      <c r="E13" s="83"/>
      <c r="F13" s="86"/>
      <c r="G13" s="85"/>
      <c r="H13" s="83">
        <f>közös!H13</f>
        <v>3</v>
      </c>
      <c r="I13" s="83"/>
      <c r="J13" s="86" t="str">
        <f>közös!J13</f>
        <v> </v>
      </c>
      <c r="K13" s="87">
        <f>közös!K13</f>
        <v>6</v>
      </c>
      <c r="L13" s="87" t="str">
        <f>közös!L13</f>
        <v>Gyj</v>
      </c>
      <c r="M13" s="128" t="str">
        <f>közös!M13</f>
        <v>(5)</v>
      </c>
      <c r="N13" s="128" t="str">
        <f>közös!N13</f>
        <v>szem-gyak</v>
      </c>
      <c r="O13" s="16"/>
      <c r="P13" s="109" t="str">
        <f>közös!P13</f>
        <v>–</v>
      </c>
      <c r="Q13" s="14"/>
      <c r="R13" s="12"/>
      <c r="S13" s="14"/>
      <c r="T13" s="14"/>
      <c r="U13" s="461" t="str">
        <f>közös!U13</f>
        <v>Miklósi Ádám</v>
      </c>
      <c r="V13" s="367" t="s">
        <v>647</v>
      </c>
      <c r="W13" s="372" t="str">
        <f>közös!W13</f>
        <v>ETO</v>
      </c>
    </row>
    <row r="14" spans="1:23" s="6" customFormat="1" ht="15">
      <c r="A14" s="444" t="str">
        <f>közös!A14</f>
        <v>gentecub17em</v>
      </c>
      <c r="B14" s="341" t="str">
        <f>közös!B14</f>
        <v>Géntechnológia EA</v>
      </c>
      <c r="C14" s="85" t="str">
        <f>közös!C14</f>
        <v>x</v>
      </c>
      <c r="D14" s="83" t="str">
        <f>közös!D14</f>
        <v> </v>
      </c>
      <c r="E14" s="83"/>
      <c r="F14" s="86"/>
      <c r="G14" s="85">
        <f>közös!G14</f>
        <v>2</v>
      </c>
      <c r="H14" s="83"/>
      <c r="I14" s="83"/>
      <c r="J14" s="86" t="str">
        <f>közös!J14</f>
        <v> </v>
      </c>
      <c r="K14" s="87">
        <f>közös!K14</f>
        <v>2</v>
      </c>
      <c r="L14" s="87" t="str">
        <f>közös!L14</f>
        <v>K</v>
      </c>
      <c r="M14" s="128" t="str">
        <f>közös!M14</f>
        <v>írás</v>
      </c>
      <c r="N14" s="128" t="str">
        <f>közös!N14</f>
        <v>–</v>
      </c>
      <c r="O14" s="16"/>
      <c r="P14" s="109" t="str">
        <f>közös!P14</f>
        <v>–</v>
      </c>
      <c r="Q14" s="14"/>
      <c r="R14" s="12"/>
      <c r="S14" s="14"/>
      <c r="T14" s="14"/>
      <c r="U14" s="461" t="str">
        <f>közös!U14</f>
        <v>Málnási-Csizmadia András</v>
      </c>
      <c r="V14" s="372" t="str">
        <f>közös!V14</f>
        <v>TUEPC6</v>
      </c>
      <c r="W14" s="372" t="str">
        <f>közös!W14</f>
        <v>BIK</v>
      </c>
    </row>
    <row r="15" spans="1:23" s="6" customFormat="1" ht="15">
      <c r="A15" s="444" t="str">
        <f>közös!A15</f>
        <v>rendb1ub17em</v>
      </c>
      <c r="B15" s="341" t="str">
        <f>közös!B15</f>
        <v>Rendszerbiológia és omika tudományok I. EA</v>
      </c>
      <c r="C15" s="85"/>
      <c r="D15" s="83" t="str">
        <f>közös!D15</f>
        <v>x</v>
      </c>
      <c r="E15" s="83"/>
      <c r="F15" s="86"/>
      <c r="G15" s="85">
        <f>közös!G15</f>
        <v>2</v>
      </c>
      <c r="H15" s="83"/>
      <c r="I15" s="83" t="str">
        <f>közös!I15</f>
        <v> </v>
      </c>
      <c r="J15" s="86" t="str">
        <f>közös!J15</f>
        <v> </v>
      </c>
      <c r="K15" s="87">
        <f>közös!K15</f>
        <v>2</v>
      </c>
      <c r="L15" s="87" t="str">
        <f>közös!L15</f>
        <v>AK</v>
      </c>
      <c r="M15" s="128" t="str">
        <f>közös!M15</f>
        <v>A</v>
      </c>
      <c r="N15" s="128" t="str">
        <f>közös!N15</f>
        <v>–</v>
      </c>
      <c r="O15" s="24"/>
      <c r="P15" s="109" t="str">
        <f>közös!P15</f>
        <v>–</v>
      </c>
      <c r="Q15" s="14"/>
      <c r="R15" s="12"/>
      <c r="S15" s="14"/>
      <c r="T15" s="14"/>
      <c r="U15" s="461" t="str">
        <f>közös!U15</f>
        <v>Dobolyi Árpád</v>
      </c>
      <c r="V15" s="372" t="str">
        <f>közös!V15</f>
        <v>GLDXEV</v>
      </c>
      <c r="W15" s="372" t="str">
        <f>közös!W15</f>
        <v>ÉNB</v>
      </c>
    </row>
    <row r="16" spans="1:23" s="6" customFormat="1" ht="15">
      <c r="A16" s="444" t="str">
        <f>közös!A16</f>
        <v>terembub17em</v>
      </c>
      <c r="B16" s="341" t="str">
        <f>közös!B16</f>
        <v>Természet és ember EA</v>
      </c>
      <c r="C16" s="85"/>
      <c r="D16" s="83" t="str">
        <f>közös!D16</f>
        <v> </v>
      </c>
      <c r="E16" s="83" t="str">
        <f>közös!E16</f>
        <v>x</v>
      </c>
      <c r="F16" s="86"/>
      <c r="G16" s="85">
        <f>közös!G16</f>
        <v>2</v>
      </c>
      <c r="H16" s="83"/>
      <c r="I16" s="83" t="str">
        <f>közös!I16</f>
        <v> </v>
      </c>
      <c r="J16" s="86" t="str">
        <f>közös!J16</f>
        <v> </v>
      </c>
      <c r="K16" s="87">
        <f>közös!K16</f>
        <v>2</v>
      </c>
      <c r="L16" s="87" t="str">
        <f>közös!L16</f>
        <v>K</v>
      </c>
      <c r="M16" s="128" t="str">
        <f>közös!M16</f>
        <v>írás</v>
      </c>
      <c r="N16" s="128" t="str">
        <f>közös!N16</f>
        <v>–</v>
      </c>
      <c r="O16" s="16"/>
      <c r="P16" s="109" t="str">
        <f>közös!P16</f>
        <v>–</v>
      </c>
      <c r="Q16" s="14"/>
      <c r="R16" s="12"/>
      <c r="S16" s="14"/>
      <c r="T16" s="14"/>
      <c r="U16" s="461" t="str">
        <f>közös!U16</f>
        <v>Oborny Beáta</v>
      </c>
      <c r="V16" s="372" t="str">
        <f>közös!V16</f>
        <v>BZXA89</v>
      </c>
      <c r="W16" s="372" t="str">
        <f>közös!W16</f>
        <v>NRT</v>
      </c>
    </row>
    <row r="17" spans="1:23" s="6" customFormat="1" ht="15">
      <c r="A17" s="444" t="str">
        <f>közös!A17</f>
        <v>mamgy1ub17gm</v>
      </c>
      <c r="B17" s="341" t="str">
        <f>közös!B17</f>
        <v>Magasabb módszertani gyakorlat I. GY</v>
      </c>
      <c r="C17" s="85"/>
      <c r="D17" s="83" t="str">
        <f>közös!D17</f>
        <v>x</v>
      </c>
      <c r="E17" s="83"/>
      <c r="F17" s="86"/>
      <c r="G17" s="85"/>
      <c r="H17" s="83">
        <f>közös!H17</f>
        <v>1</v>
      </c>
      <c r="I17" s="83"/>
      <c r="J17" s="86"/>
      <c r="K17" s="87">
        <f>közös!K17</f>
        <v>4</v>
      </c>
      <c r="L17" s="87" t="s">
        <v>705</v>
      </c>
      <c r="M17" s="128" t="str">
        <f>közös!M17</f>
        <v>(3)</v>
      </c>
      <c r="N17" s="128"/>
      <c r="O17" s="16"/>
      <c r="P17" s="109" t="str">
        <f>közös!P17</f>
        <v>–</v>
      </c>
      <c r="Q17" s="14"/>
      <c r="R17" s="12"/>
      <c r="S17" s="14"/>
      <c r="T17" s="14"/>
      <c r="U17" s="462"/>
      <c r="V17" s="367"/>
      <c r="W17" s="367"/>
    </row>
    <row r="18" spans="1:23" s="6" customFormat="1" ht="15">
      <c r="A18" s="583" t="s">
        <v>39</v>
      </c>
      <c r="B18" s="584"/>
      <c r="C18" s="35">
        <f>SUMIF(C12:C17,"=x",$G12:$G17)+SUMIF(C12:C17,"=x",$H12:$H17)+SUMIF(C12:C17,"=x",$I12:$I17)</f>
        <v>6</v>
      </c>
      <c r="D18" s="36">
        <f>SUMIF(D12:D17,"=x",$G12:$G17)+SUMIF(D12:D17,"=x",$H12:$H17)+SUMIF(D12:D17,"=x",$I12:$I17)</f>
        <v>3</v>
      </c>
      <c r="E18" s="36">
        <f>SUMIF(E12:E17,"=x",$G12:$G17)+SUMIF(E12:E17,"=x",$H12:$H17)+SUMIF(E12:E17,"=x",$I12:$I17)</f>
        <v>2</v>
      </c>
      <c r="F18" s="36">
        <f>SUMIF(F12:F17,"=x",$G12:$G17)+SUMIF(F12:F17,"=x",$H12:$H17)+SUMIF(F12:F17,"=x",$I12:$I17)</f>
        <v>0</v>
      </c>
      <c r="G18" s="590">
        <f aca="true" t="shared" si="0" ref="G18:G23">SUM(C18:F18)</f>
        <v>11</v>
      </c>
      <c r="H18" s="591"/>
      <c r="I18" s="591"/>
      <c r="J18" s="591"/>
      <c r="K18" s="591"/>
      <c r="L18" s="592"/>
      <c r="M18" s="114"/>
      <c r="N18" s="114"/>
      <c r="O18" s="580"/>
      <c r="P18" s="581"/>
      <c r="Q18" s="581"/>
      <c r="R18" s="581"/>
      <c r="S18" s="581"/>
      <c r="T18" s="581"/>
      <c r="U18" s="582"/>
      <c r="V18" s="367"/>
      <c r="W18" s="367"/>
    </row>
    <row r="19" spans="1:23" s="6" customFormat="1" ht="15">
      <c r="A19" s="593" t="s">
        <v>40</v>
      </c>
      <c r="B19" s="594"/>
      <c r="C19" s="38">
        <f>SUMIF(C12:C17,"=x",$K12:$K17)</f>
        <v>9</v>
      </c>
      <c r="D19" s="39">
        <f>SUMIF(D12:D17,"=x",$K12:$K17)</f>
        <v>6</v>
      </c>
      <c r="E19" s="39">
        <f>SUMIF(E12:E17,"=x",$K12:$K17)</f>
        <v>2</v>
      </c>
      <c r="F19" s="39">
        <f>SUMIF(F12:F17,"=x",$K12:$K17)</f>
        <v>0</v>
      </c>
      <c r="G19" s="585">
        <f t="shared" si="0"/>
        <v>17</v>
      </c>
      <c r="H19" s="586"/>
      <c r="I19" s="586"/>
      <c r="J19" s="586"/>
      <c r="K19" s="586"/>
      <c r="L19" s="587"/>
      <c r="M19" s="115"/>
      <c r="N19" s="115"/>
      <c r="O19" s="580"/>
      <c r="P19" s="581"/>
      <c r="Q19" s="581"/>
      <c r="R19" s="581"/>
      <c r="S19" s="581"/>
      <c r="T19" s="581"/>
      <c r="U19" s="582"/>
      <c r="V19" s="367"/>
      <c r="W19" s="367"/>
    </row>
    <row r="20" spans="1:23" s="6" customFormat="1" ht="15.75" thickBot="1">
      <c r="A20" s="674" t="s">
        <v>41</v>
      </c>
      <c r="B20" s="675"/>
      <c r="C20" s="148">
        <f>SUMPRODUCT(--(C12:C17="x"),--($L12:$L17="K"))</f>
        <v>2</v>
      </c>
      <c r="D20" s="149">
        <f>SUMPRODUCT(--(D12:D17="x"),--($L12:$L17="K"))</f>
        <v>0</v>
      </c>
      <c r="E20" s="149">
        <f>SUMPRODUCT(--(E12:E17="x"),--($L12:$L17="K"))</f>
        <v>1</v>
      </c>
      <c r="F20" s="149">
        <f>SUMPRODUCT(--(F$5:F$7="x"),--($L$5:$L$7="K"))</f>
        <v>0</v>
      </c>
      <c r="G20" s="676">
        <f t="shared" si="0"/>
        <v>3</v>
      </c>
      <c r="H20" s="677"/>
      <c r="I20" s="677"/>
      <c r="J20" s="677"/>
      <c r="K20" s="677"/>
      <c r="L20" s="678"/>
      <c r="M20" s="116"/>
      <c r="N20" s="116"/>
      <c r="O20" s="580"/>
      <c r="P20" s="581"/>
      <c r="Q20" s="581"/>
      <c r="R20" s="581"/>
      <c r="S20" s="581"/>
      <c r="T20" s="581"/>
      <c r="U20" s="582"/>
      <c r="V20" s="367"/>
      <c r="W20" s="367"/>
    </row>
    <row r="21" spans="1:23" s="6" customFormat="1" ht="15" customHeight="1" thickTop="1">
      <c r="A21" s="660" t="s">
        <v>251</v>
      </c>
      <c r="B21" s="661"/>
      <c r="C21" s="150">
        <f aca="true" t="shared" si="1" ref="C21:F23">SUM(C8,C18)</f>
        <v>13</v>
      </c>
      <c r="D21" s="155">
        <f t="shared" si="1"/>
        <v>3</v>
      </c>
      <c r="E21" s="155">
        <f t="shared" si="1"/>
        <v>2</v>
      </c>
      <c r="F21" s="156">
        <f t="shared" si="1"/>
        <v>0</v>
      </c>
      <c r="G21" s="679">
        <f t="shared" si="0"/>
        <v>18</v>
      </c>
      <c r="H21" s="680"/>
      <c r="I21" s="680"/>
      <c r="J21" s="680"/>
      <c r="K21" s="680"/>
      <c r="L21" s="681"/>
      <c r="M21" s="143"/>
      <c r="N21" s="143"/>
      <c r="O21" s="625"/>
      <c r="P21" s="626"/>
      <c r="Q21" s="626"/>
      <c r="R21" s="626"/>
      <c r="S21" s="626"/>
      <c r="T21" s="626"/>
      <c r="U21" s="627"/>
      <c r="V21" s="367"/>
      <c r="W21" s="367"/>
    </row>
    <row r="22" spans="1:23" s="6" customFormat="1" ht="15" customHeight="1">
      <c r="A22" s="664" t="s">
        <v>250</v>
      </c>
      <c r="B22" s="665"/>
      <c r="C22" s="146">
        <f t="shared" si="1"/>
        <v>20</v>
      </c>
      <c r="D22" s="157">
        <f t="shared" si="1"/>
        <v>6</v>
      </c>
      <c r="E22" s="157">
        <f t="shared" si="1"/>
        <v>2</v>
      </c>
      <c r="F22" s="158">
        <f t="shared" si="1"/>
        <v>0</v>
      </c>
      <c r="G22" s="666">
        <f t="shared" si="0"/>
        <v>28</v>
      </c>
      <c r="H22" s="667"/>
      <c r="I22" s="667"/>
      <c r="J22" s="667"/>
      <c r="K22" s="667"/>
      <c r="L22" s="668"/>
      <c r="M22" s="144"/>
      <c r="N22" s="144"/>
      <c r="O22" s="625"/>
      <c r="P22" s="626"/>
      <c r="Q22" s="626"/>
      <c r="R22" s="626"/>
      <c r="S22" s="626"/>
      <c r="T22" s="626"/>
      <c r="U22" s="627"/>
      <c r="V22" s="367"/>
      <c r="W22" s="367"/>
    </row>
    <row r="23" spans="1:23" s="6" customFormat="1" ht="15" customHeight="1" thickBot="1">
      <c r="A23" s="669" t="s">
        <v>249</v>
      </c>
      <c r="B23" s="670"/>
      <c r="C23" s="151">
        <f t="shared" si="1"/>
        <v>2</v>
      </c>
      <c r="D23" s="159">
        <f t="shared" si="1"/>
        <v>0</v>
      </c>
      <c r="E23" s="159">
        <f t="shared" si="1"/>
        <v>1</v>
      </c>
      <c r="F23" s="160">
        <f t="shared" si="1"/>
        <v>0</v>
      </c>
      <c r="G23" s="671">
        <f t="shared" si="0"/>
        <v>3</v>
      </c>
      <c r="H23" s="672"/>
      <c r="I23" s="672"/>
      <c r="J23" s="672"/>
      <c r="K23" s="672"/>
      <c r="L23" s="673"/>
      <c r="M23" s="145"/>
      <c r="N23" s="145"/>
      <c r="O23" s="625"/>
      <c r="P23" s="626"/>
      <c r="Q23" s="626"/>
      <c r="R23" s="626"/>
      <c r="S23" s="626"/>
      <c r="T23" s="626"/>
      <c r="U23" s="627"/>
      <c r="V23" s="367"/>
      <c r="W23" s="367"/>
    </row>
    <row r="24" spans="1:23" s="6" customFormat="1" ht="19.5" customHeight="1" thickTop="1">
      <c r="A24" s="662" t="s">
        <v>653</v>
      </c>
      <c r="B24" s="663"/>
      <c r="C24" s="617"/>
      <c r="D24" s="618"/>
      <c r="E24" s="618"/>
      <c r="F24" s="618"/>
      <c r="G24" s="617"/>
      <c r="H24" s="618"/>
      <c r="I24" s="618"/>
      <c r="J24" s="618"/>
      <c r="K24" s="618"/>
      <c r="L24" s="619"/>
      <c r="M24" s="116"/>
      <c r="N24" s="116"/>
      <c r="O24" s="572"/>
      <c r="P24" s="573"/>
      <c r="Q24" s="573"/>
      <c r="R24" s="573"/>
      <c r="S24" s="573"/>
      <c r="T24" s="573"/>
      <c r="U24" s="574"/>
      <c r="V24" s="367"/>
      <c r="W24" s="367"/>
    </row>
    <row r="25" spans="2:23" s="6" customFormat="1" ht="13.5" customHeight="1">
      <c r="B25" s="142" t="s">
        <v>654</v>
      </c>
      <c r="C25" s="106"/>
      <c r="D25" s="107"/>
      <c r="E25" s="107"/>
      <c r="F25" s="107"/>
      <c r="G25" s="106"/>
      <c r="H25" s="107"/>
      <c r="I25" s="107"/>
      <c r="J25" s="107"/>
      <c r="K25" s="107"/>
      <c r="L25" s="108"/>
      <c r="M25" s="116"/>
      <c r="N25" s="116"/>
      <c r="O25" s="107"/>
      <c r="P25" s="107"/>
      <c r="Q25" s="107"/>
      <c r="R25" s="107"/>
      <c r="S25" s="107"/>
      <c r="T25" s="107"/>
      <c r="U25" s="463"/>
      <c r="V25" s="367"/>
      <c r="W25" s="367"/>
    </row>
    <row r="26" spans="1:23" s="6" customFormat="1" ht="15">
      <c r="A26" s="437" t="s">
        <v>467</v>
      </c>
      <c r="B26" s="343" t="s">
        <v>79</v>
      </c>
      <c r="C26" s="28" t="s">
        <v>36</v>
      </c>
      <c r="D26" s="13"/>
      <c r="E26" s="13"/>
      <c r="F26" s="13"/>
      <c r="G26" s="29">
        <v>3</v>
      </c>
      <c r="H26" s="20"/>
      <c r="I26" s="20"/>
      <c r="J26" s="30"/>
      <c r="K26" s="31">
        <v>4</v>
      </c>
      <c r="L26" s="31" t="s">
        <v>37</v>
      </c>
      <c r="M26" s="117" t="s">
        <v>201</v>
      </c>
      <c r="N26" s="117"/>
      <c r="O26" s="450"/>
      <c r="P26" s="451" t="s">
        <v>206</v>
      </c>
      <c r="Q26" s="14"/>
      <c r="R26" s="12"/>
      <c r="S26" s="14"/>
      <c r="T26" s="14"/>
      <c r="U26" s="464" t="s">
        <v>186</v>
      </c>
      <c r="V26" s="373" t="s">
        <v>238</v>
      </c>
      <c r="W26" s="367" t="s">
        <v>228</v>
      </c>
    </row>
    <row r="27" spans="1:23" s="6" customFormat="1" ht="15">
      <c r="A27" s="437" t="s">
        <v>468</v>
      </c>
      <c r="B27" s="344" t="s">
        <v>78</v>
      </c>
      <c r="C27" s="28"/>
      <c r="D27" s="13" t="s">
        <v>36</v>
      </c>
      <c r="E27" s="13"/>
      <c r="F27" s="13"/>
      <c r="G27" s="29"/>
      <c r="H27" s="20"/>
      <c r="I27" s="20">
        <v>5</v>
      </c>
      <c r="J27" s="30"/>
      <c r="K27" s="31">
        <v>10</v>
      </c>
      <c r="L27" s="31" t="s">
        <v>38</v>
      </c>
      <c r="M27" s="123" t="s">
        <v>204</v>
      </c>
      <c r="N27" s="117" t="s">
        <v>213</v>
      </c>
      <c r="O27" s="452" t="s">
        <v>467</v>
      </c>
      <c r="P27" s="453" t="s">
        <v>79</v>
      </c>
      <c r="Q27" s="14"/>
      <c r="R27" s="12"/>
      <c r="S27" s="14"/>
      <c r="T27" s="14"/>
      <c r="U27" s="464" t="s">
        <v>184</v>
      </c>
      <c r="V27" s="367" t="s">
        <v>232</v>
      </c>
      <c r="W27" s="367" t="s">
        <v>228</v>
      </c>
    </row>
    <row r="28" spans="1:23" s="6" customFormat="1" ht="15">
      <c r="A28" s="437" t="s">
        <v>469</v>
      </c>
      <c r="B28" s="343" t="s">
        <v>81</v>
      </c>
      <c r="C28" s="28"/>
      <c r="D28" s="13" t="s">
        <v>36</v>
      </c>
      <c r="E28" s="13"/>
      <c r="F28" s="13"/>
      <c r="G28" s="29">
        <v>4</v>
      </c>
      <c r="H28" s="20"/>
      <c r="I28" s="20"/>
      <c r="J28" s="30"/>
      <c r="K28" s="31">
        <v>4</v>
      </c>
      <c r="L28" s="31" t="s">
        <v>37</v>
      </c>
      <c r="M28" s="117" t="s">
        <v>201</v>
      </c>
      <c r="N28" s="117"/>
      <c r="O28" s="452"/>
      <c r="P28" s="454" t="s">
        <v>206</v>
      </c>
      <c r="Q28" s="14"/>
      <c r="R28" s="12"/>
      <c r="S28" s="14"/>
      <c r="T28" s="14"/>
      <c r="U28" s="464" t="s">
        <v>185</v>
      </c>
      <c r="V28" s="374" t="s">
        <v>245</v>
      </c>
      <c r="W28" s="367" t="s">
        <v>233</v>
      </c>
    </row>
    <row r="29" spans="1:23" s="6" customFormat="1" ht="15">
      <c r="A29" s="437" t="s">
        <v>470</v>
      </c>
      <c r="B29" s="343" t="s">
        <v>149</v>
      </c>
      <c r="C29" s="28"/>
      <c r="D29" s="13"/>
      <c r="E29" s="13" t="s">
        <v>36</v>
      </c>
      <c r="F29" s="13"/>
      <c r="G29" s="29"/>
      <c r="H29" s="20">
        <v>1</v>
      </c>
      <c r="I29" s="20"/>
      <c r="J29" s="30"/>
      <c r="K29" s="31">
        <v>4</v>
      </c>
      <c r="L29" s="31" t="s">
        <v>38</v>
      </c>
      <c r="M29" s="123" t="s">
        <v>204</v>
      </c>
      <c r="N29" s="117"/>
      <c r="O29" s="455" t="s">
        <v>464</v>
      </c>
      <c r="P29" s="456" t="s">
        <v>391</v>
      </c>
      <c r="Q29" s="14"/>
      <c r="R29" s="12"/>
      <c r="S29" s="14"/>
      <c r="T29" s="14"/>
      <c r="U29" s="462"/>
      <c r="V29" s="367"/>
      <c r="W29" s="367"/>
    </row>
    <row r="30" spans="1:23" s="6" customFormat="1" ht="15">
      <c r="A30" s="583" t="s">
        <v>39</v>
      </c>
      <c r="B30" s="584"/>
      <c r="C30" s="36">
        <f>SUMIF(C26:C29,"=x",$G26:$G29)+SUMIF(C26:C29,"=x",$H26:$H29)+SUMIF(C26:C29,"=x",$I26:$I29)</f>
        <v>3</v>
      </c>
      <c r="D30" s="36">
        <f>SUMIF(D26:D29,"=x",$G26:$G29)+SUMIF(D26:D29,"=x",$H26:$H29)+SUMIF(D26:D29,"=x",$I26:$I29)</f>
        <v>9</v>
      </c>
      <c r="E30" s="36">
        <f>SUMIF(E26:E29,"=x",$G26:$G29)+SUMIF(E26:E29,"=x",$H26:$H29)+SUMIF(E26:E29,"=x",$I26:$I29)</f>
        <v>1</v>
      </c>
      <c r="F30" s="36">
        <f>SUMIF(F27:F28,"=x",$G27:$G28)+SUMIF(F27:F28,"=x",$H27:$H28)+SUMIF(F27:F28,"=x",$I27:$I28)</f>
        <v>0</v>
      </c>
      <c r="G30" s="590">
        <f>SUM(C30:F30)</f>
        <v>13</v>
      </c>
      <c r="H30" s="591"/>
      <c r="I30" s="591"/>
      <c r="J30" s="591"/>
      <c r="K30" s="591"/>
      <c r="L30" s="592"/>
      <c r="M30" s="111"/>
      <c r="N30" s="111"/>
      <c r="O30" s="580"/>
      <c r="P30" s="581"/>
      <c r="Q30" s="581"/>
      <c r="R30" s="581"/>
      <c r="S30" s="581"/>
      <c r="T30" s="581"/>
      <c r="U30" s="582"/>
      <c r="V30" s="367"/>
      <c r="W30" s="367"/>
    </row>
    <row r="31" spans="1:23" s="6" customFormat="1" ht="15">
      <c r="A31" s="593" t="s">
        <v>40</v>
      </c>
      <c r="B31" s="594"/>
      <c r="C31" s="39">
        <f>SUMIF(C26:C29,"=x",$K26:$K29)</f>
        <v>4</v>
      </c>
      <c r="D31" s="39">
        <f>SUMIF(D26:D29,"=x",$K26:$K29)</f>
        <v>14</v>
      </c>
      <c r="E31" s="39">
        <f>SUMIF(E26:E29,"=x",$K26:$K29)</f>
        <v>4</v>
      </c>
      <c r="F31" s="39">
        <f>SUMIF(F27:F28,"=x",$K27:$K28)</f>
        <v>0</v>
      </c>
      <c r="G31" s="585">
        <f>SUM(C31:F31)</f>
        <v>22</v>
      </c>
      <c r="H31" s="586"/>
      <c r="I31" s="586"/>
      <c r="J31" s="586"/>
      <c r="K31" s="586"/>
      <c r="L31" s="587"/>
      <c r="M31" s="116"/>
      <c r="N31" s="116"/>
      <c r="O31" s="580"/>
      <c r="P31" s="581"/>
      <c r="Q31" s="581"/>
      <c r="R31" s="581"/>
      <c r="S31" s="581"/>
      <c r="T31" s="581"/>
      <c r="U31" s="582"/>
      <c r="V31" s="367"/>
      <c r="W31" s="367"/>
    </row>
    <row r="32" spans="1:23" s="6" customFormat="1" ht="15">
      <c r="A32" s="575" t="s">
        <v>41</v>
      </c>
      <c r="B32" s="576"/>
      <c r="C32" s="33">
        <f>SUMPRODUCT(--(C26:C29="x"),--($L26:$L29="K"))</f>
        <v>1</v>
      </c>
      <c r="D32" s="33">
        <f>SUMPRODUCT(--(D26:D29="x"),--($L26:$L29="K"))</f>
        <v>1</v>
      </c>
      <c r="E32" s="33">
        <f>SUMPRODUCT(--(E26:E29="x"),--($L26:$L29="K"))</f>
        <v>0</v>
      </c>
      <c r="F32" s="33">
        <f>SUMPRODUCT(--(F$5:F$7="x"),--($L$5:$L$7="K"))</f>
        <v>0</v>
      </c>
      <c r="G32" s="577">
        <f>SUM(C32:F32)</f>
        <v>2</v>
      </c>
      <c r="H32" s="578"/>
      <c r="I32" s="578"/>
      <c r="J32" s="578"/>
      <c r="K32" s="578"/>
      <c r="L32" s="579"/>
      <c r="M32" s="119"/>
      <c r="N32" s="116"/>
      <c r="O32" s="580"/>
      <c r="P32" s="581"/>
      <c r="Q32" s="581"/>
      <c r="R32" s="581"/>
      <c r="S32" s="581"/>
      <c r="T32" s="581"/>
      <c r="U32" s="582"/>
      <c r="V32" s="367"/>
      <c r="W32" s="367"/>
    </row>
    <row r="33" spans="2:23" s="6" customFormat="1" ht="13.5" customHeight="1">
      <c r="B33" s="198" t="s">
        <v>255</v>
      </c>
      <c r="C33" s="58" t="s">
        <v>46</v>
      </c>
      <c r="D33" s="58"/>
      <c r="E33" s="58"/>
      <c r="F33" s="59"/>
      <c r="G33" s="58"/>
      <c r="H33" s="59"/>
      <c r="I33" s="59"/>
      <c r="J33" s="59"/>
      <c r="K33" s="59"/>
      <c r="L33" s="108"/>
      <c r="M33" s="186"/>
      <c r="N33" s="187"/>
      <c r="O33" s="58"/>
      <c r="P33" s="59"/>
      <c r="Q33" s="59"/>
      <c r="R33" s="59"/>
      <c r="S33" s="59"/>
      <c r="T33" s="59"/>
      <c r="U33" s="370"/>
      <c r="V33" s="367"/>
      <c r="W33" s="367"/>
    </row>
    <row r="34" spans="1:23" s="6" customFormat="1" ht="15">
      <c r="A34" s="437" t="s">
        <v>471</v>
      </c>
      <c r="B34" s="345" t="s">
        <v>80</v>
      </c>
      <c r="C34" s="93" t="s">
        <v>36</v>
      </c>
      <c r="D34" s="13"/>
      <c r="E34" s="13"/>
      <c r="F34" s="13"/>
      <c r="G34" s="29"/>
      <c r="H34" s="20"/>
      <c r="I34" s="20">
        <v>2</v>
      </c>
      <c r="J34" s="30"/>
      <c r="K34" s="31">
        <v>4</v>
      </c>
      <c r="L34" s="31" t="s">
        <v>38</v>
      </c>
      <c r="M34" s="123" t="s">
        <v>204</v>
      </c>
      <c r="N34" s="117" t="s">
        <v>213</v>
      </c>
      <c r="O34" s="14"/>
      <c r="P34" s="459" t="s">
        <v>206</v>
      </c>
      <c r="Q34" s="14"/>
      <c r="R34" s="14"/>
      <c r="S34" s="14"/>
      <c r="T34" s="14"/>
      <c r="U34" s="408" t="s">
        <v>113</v>
      </c>
      <c r="V34" s="375" t="s">
        <v>218</v>
      </c>
      <c r="W34" s="367" t="s">
        <v>217</v>
      </c>
    </row>
    <row r="35" spans="1:23" ht="15">
      <c r="A35" s="445" t="s">
        <v>472</v>
      </c>
      <c r="B35" s="62" t="s">
        <v>82</v>
      </c>
      <c r="C35" s="130" t="s">
        <v>36</v>
      </c>
      <c r="D35" s="131"/>
      <c r="E35" s="131"/>
      <c r="F35" s="63"/>
      <c r="G35" s="130">
        <v>2</v>
      </c>
      <c r="H35" s="131"/>
      <c r="I35" s="131"/>
      <c r="J35" s="132"/>
      <c r="K35" s="96">
        <v>2</v>
      </c>
      <c r="L35" s="96" t="s">
        <v>37</v>
      </c>
      <c r="M35" s="117" t="s">
        <v>214</v>
      </c>
      <c r="N35" s="117" t="s">
        <v>206</v>
      </c>
      <c r="O35" s="90"/>
      <c r="P35" s="460" t="s">
        <v>206</v>
      </c>
      <c r="Q35" s="90"/>
      <c r="R35" s="90"/>
      <c r="S35" s="90"/>
      <c r="T35" s="90"/>
      <c r="U35" s="464" t="s">
        <v>184</v>
      </c>
      <c r="V35" s="367" t="s">
        <v>232</v>
      </c>
      <c r="W35" s="367" t="s">
        <v>228</v>
      </c>
    </row>
    <row r="36" spans="1:23" ht="15">
      <c r="A36" s="445" t="s">
        <v>473</v>
      </c>
      <c r="B36" s="62" t="s">
        <v>230</v>
      </c>
      <c r="C36" s="130"/>
      <c r="D36" s="131" t="s">
        <v>36</v>
      </c>
      <c r="E36" s="131"/>
      <c r="F36" s="63"/>
      <c r="G36" s="130">
        <v>2</v>
      </c>
      <c r="H36" s="131"/>
      <c r="I36" s="131"/>
      <c r="J36" s="132"/>
      <c r="K36" s="96">
        <v>2</v>
      </c>
      <c r="L36" s="96" t="s">
        <v>37</v>
      </c>
      <c r="M36" s="117" t="s">
        <v>214</v>
      </c>
      <c r="N36" s="117" t="s">
        <v>206</v>
      </c>
      <c r="O36" s="90"/>
      <c r="P36" s="460" t="s">
        <v>206</v>
      </c>
      <c r="Q36" s="90"/>
      <c r="R36" s="90"/>
      <c r="S36" s="90"/>
      <c r="T36" s="90"/>
      <c r="U36" s="464" t="s">
        <v>187</v>
      </c>
      <c r="V36" s="376" t="s">
        <v>648</v>
      </c>
      <c r="W36" s="367" t="s">
        <v>228</v>
      </c>
    </row>
    <row r="37" spans="1:23" ht="15">
      <c r="A37" s="445" t="s">
        <v>474</v>
      </c>
      <c r="B37" s="62" t="s">
        <v>83</v>
      </c>
      <c r="C37" s="130"/>
      <c r="D37" s="131" t="s">
        <v>36</v>
      </c>
      <c r="E37" s="131"/>
      <c r="F37" s="63"/>
      <c r="G37" s="130">
        <v>2</v>
      </c>
      <c r="H37" s="131"/>
      <c r="I37" s="131"/>
      <c r="J37" s="132"/>
      <c r="K37" s="96">
        <v>2</v>
      </c>
      <c r="L37" s="96" t="s">
        <v>702</v>
      </c>
      <c r="M37" s="117" t="s">
        <v>231</v>
      </c>
      <c r="N37" s="117" t="s">
        <v>206</v>
      </c>
      <c r="O37" s="90"/>
      <c r="P37" s="460" t="s">
        <v>206</v>
      </c>
      <c r="Q37" s="90"/>
      <c r="R37" s="90"/>
      <c r="S37" s="90"/>
      <c r="T37" s="90"/>
      <c r="U37" s="408" t="s">
        <v>186</v>
      </c>
      <c r="V37" s="375" t="s">
        <v>238</v>
      </c>
      <c r="W37" s="367" t="s">
        <v>228</v>
      </c>
    </row>
    <row r="38" spans="1:23" ht="15">
      <c r="A38" s="445" t="s">
        <v>475</v>
      </c>
      <c r="B38" s="62" t="s">
        <v>84</v>
      </c>
      <c r="C38" s="130"/>
      <c r="D38" s="131" t="s">
        <v>36</v>
      </c>
      <c r="E38" s="131"/>
      <c r="F38" s="63"/>
      <c r="G38" s="130">
        <v>2</v>
      </c>
      <c r="H38" s="131"/>
      <c r="I38" s="131"/>
      <c r="J38" s="132"/>
      <c r="K38" s="96">
        <v>2</v>
      </c>
      <c r="L38" s="96" t="s">
        <v>37</v>
      </c>
      <c r="M38" s="117" t="s">
        <v>214</v>
      </c>
      <c r="N38" s="117" t="s">
        <v>206</v>
      </c>
      <c r="O38" s="90"/>
      <c r="P38" s="460" t="s">
        <v>206</v>
      </c>
      <c r="Q38" s="90"/>
      <c r="R38" s="90"/>
      <c r="S38" s="90"/>
      <c r="T38" s="90"/>
      <c r="U38" s="408" t="s">
        <v>115</v>
      </c>
      <c r="V38" s="372" t="s">
        <v>227</v>
      </c>
      <c r="W38" s="367" t="s">
        <v>228</v>
      </c>
    </row>
    <row r="39" spans="1:23" ht="15">
      <c r="A39" s="445" t="s">
        <v>476</v>
      </c>
      <c r="B39" s="62" t="s">
        <v>85</v>
      </c>
      <c r="C39" s="130"/>
      <c r="D39" s="131"/>
      <c r="E39" s="131"/>
      <c r="F39" s="63" t="s">
        <v>36</v>
      </c>
      <c r="G39" s="130">
        <v>2</v>
      </c>
      <c r="H39" s="131"/>
      <c r="I39" s="131"/>
      <c r="J39" s="132"/>
      <c r="K39" s="96">
        <v>2</v>
      </c>
      <c r="L39" s="96" t="s">
        <v>37</v>
      </c>
      <c r="M39" s="117" t="s">
        <v>201</v>
      </c>
      <c r="N39" s="117" t="s">
        <v>206</v>
      </c>
      <c r="O39" s="90"/>
      <c r="P39" s="460" t="s">
        <v>206</v>
      </c>
      <c r="Q39" s="90"/>
      <c r="R39" s="90"/>
      <c r="S39" s="90"/>
      <c r="T39" s="90"/>
      <c r="U39" s="408" t="s">
        <v>188</v>
      </c>
      <c r="V39" s="367" t="s">
        <v>234</v>
      </c>
      <c r="W39" s="367" t="s">
        <v>228</v>
      </c>
    </row>
    <row r="40" spans="1:23" ht="15">
      <c r="A40" s="445" t="s">
        <v>477</v>
      </c>
      <c r="B40" s="62" t="s">
        <v>86</v>
      </c>
      <c r="C40" s="130"/>
      <c r="D40" s="131"/>
      <c r="E40" s="131" t="s">
        <v>36</v>
      </c>
      <c r="F40" s="63"/>
      <c r="G40" s="130"/>
      <c r="H40" s="131">
        <v>2</v>
      </c>
      <c r="I40" s="131"/>
      <c r="J40" s="132"/>
      <c r="K40" s="96">
        <v>4</v>
      </c>
      <c r="L40" s="96" t="s">
        <v>38</v>
      </c>
      <c r="M40" s="123" t="s">
        <v>204</v>
      </c>
      <c r="N40" s="117" t="s">
        <v>235</v>
      </c>
      <c r="O40" s="90"/>
      <c r="P40" s="460" t="s">
        <v>206</v>
      </c>
      <c r="Q40" s="90"/>
      <c r="R40" s="90"/>
      <c r="S40" s="90"/>
      <c r="T40" s="90"/>
      <c r="U40" s="408" t="s">
        <v>188</v>
      </c>
      <c r="V40" s="367" t="s">
        <v>234</v>
      </c>
      <c r="W40" s="367" t="s">
        <v>228</v>
      </c>
    </row>
    <row r="41" spans="1:23" ht="15">
      <c r="A41" s="445" t="s">
        <v>478</v>
      </c>
      <c r="B41" s="62" t="s">
        <v>87</v>
      </c>
      <c r="C41" s="130"/>
      <c r="D41" s="131" t="s">
        <v>36</v>
      </c>
      <c r="E41" s="131"/>
      <c r="F41" s="63"/>
      <c r="G41" s="130">
        <v>2</v>
      </c>
      <c r="H41" s="131"/>
      <c r="I41" s="131"/>
      <c r="J41" s="132"/>
      <c r="K41" s="96">
        <v>2</v>
      </c>
      <c r="L41" s="96" t="s">
        <v>37</v>
      </c>
      <c r="M41" s="117" t="s">
        <v>201</v>
      </c>
      <c r="N41" s="117" t="s">
        <v>206</v>
      </c>
      <c r="O41" s="90"/>
      <c r="P41" s="460" t="s">
        <v>206</v>
      </c>
      <c r="Q41" s="90"/>
      <c r="R41" s="90"/>
      <c r="S41" s="90"/>
      <c r="T41" s="90"/>
      <c r="U41" s="464" t="s">
        <v>189</v>
      </c>
      <c r="V41" s="375" t="s">
        <v>236</v>
      </c>
      <c r="W41" s="367" t="s">
        <v>228</v>
      </c>
    </row>
    <row r="42" spans="1:23" ht="15">
      <c r="A42" s="445" t="s">
        <v>479</v>
      </c>
      <c r="B42" s="62" t="s">
        <v>88</v>
      </c>
      <c r="C42" s="130" t="s">
        <v>36</v>
      </c>
      <c r="D42" s="131"/>
      <c r="E42" s="131"/>
      <c r="F42" s="63"/>
      <c r="G42" s="130">
        <v>2</v>
      </c>
      <c r="H42" s="131"/>
      <c r="I42" s="131"/>
      <c r="J42" s="132"/>
      <c r="K42" s="96">
        <v>2</v>
      </c>
      <c r="L42" s="96" t="s">
        <v>37</v>
      </c>
      <c r="M42" s="117" t="s">
        <v>201</v>
      </c>
      <c r="N42" s="117" t="s">
        <v>206</v>
      </c>
      <c r="O42" s="90"/>
      <c r="P42" s="460" t="s">
        <v>206</v>
      </c>
      <c r="Q42" s="90"/>
      <c r="R42" s="90"/>
      <c r="S42" s="90"/>
      <c r="T42" s="90"/>
      <c r="U42" s="464" t="s">
        <v>190</v>
      </c>
      <c r="V42" s="375" t="s">
        <v>237</v>
      </c>
      <c r="W42" s="367" t="s">
        <v>228</v>
      </c>
    </row>
    <row r="43" spans="1:23" ht="15">
      <c r="A43" s="445" t="s">
        <v>480</v>
      </c>
      <c r="B43" s="62" t="s">
        <v>89</v>
      </c>
      <c r="C43" s="130"/>
      <c r="D43" s="131" t="s">
        <v>36</v>
      </c>
      <c r="E43" s="131"/>
      <c r="F43" s="63"/>
      <c r="G43" s="130">
        <v>2</v>
      </c>
      <c r="H43" s="131"/>
      <c r="I43" s="131"/>
      <c r="J43" s="132"/>
      <c r="K43" s="96">
        <v>2</v>
      </c>
      <c r="L43" s="96" t="s">
        <v>37</v>
      </c>
      <c r="M43" s="117" t="s">
        <v>201</v>
      </c>
      <c r="N43" s="117" t="s">
        <v>206</v>
      </c>
      <c r="O43" s="90"/>
      <c r="P43" s="460" t="s">
        <v>206</v>
      </c>
      <c r="Q43" s="90"/>
      <c r="R43" s="90"/>
      <c r="S43" s="90"/>
      <c r="T43" s="90"/>
      <c r="U43" s="464" t="s">
        <v>184</v>
      </c>
      <c r="V43" s="367" t="s">
        <v>232</v>
      </c>
      <c r="W43" s="367" t="s">
        <v>228</v>
      </c>
    </row>
    <row r="44" spans="1:23" ht="15">
      <c r="A44" s="445" t="s">
        <v>481</v>
      </c>
      <c r="B44" s="346" t="s">
        <v>90</v>
      </c>
      <c r="C44" s="130"/>
      <c r="D44" s="131"/>
      <c r="E44" s="131" t="s">
        <v>36</v>
      </c>
      <c r="F44" s="63"/>
      <c r="G44" s="130">
        <v>2</v>
      </c>
      <c r="H44" s="131"/>
      <c r="I44" s="131"/>
      <c r="J44" s="132"/>
      <c r="K44" s="96">
        <v>2</v>
      </c>
      <c r="L44" s="96" t="s">
        <v>37</v>
      </c>
      <c r="M44" s="117" t="s">
        <v>201</v>
      </c>
      <c r="N44" s="117" t="s">
        <v>206</v>
      </c>
      <c r="O44" s="90"/>
      <c r="P44" s="460" t="s">
        <v>206</v>
      </c>
      <c r="Q44" s="90"/>
      <c r="R44" s="90"/>
      <c r="S44" s="90"/>
      <c r="T44" s="90"/>
      <c r="U44" s="408" t="s">
        <v>186</v>
      </c>
      <c r="V44" s="375" t="s">
        <v>238</v>
      </c>
      <c r="W44" s="367" t="s">
        <v>228</v>
      </c>
    </row>
    <row r="45" spans="1:23" ht="15">
      <c r="A45" s="445" t="s">
        <v>482</v>
      </c>
      <c r="B45" s="346" t="s">
        <v>91</v>
      </c>
      <c r="C45" s="130"/>
      <c r="D45" s="131"/>
      <c r="E45" s="131" t="s">
        <v>36</v>
      </c>
      <c r="F45" s="63"/>
      <c r="G45" s="130">
        <v>2</v>
      </c>
      <c r="H45" s="131"/>
      <c r="I45" s="131"/>
      <c r="J45" s="132"/>
      <c r="K45" s="96">
        <v>2</v>
      </c>
      <c r="L45" s="96" t="s">
        <v>37</v>
      </c>
      <c r="M45" s="117" t="s">
        <v>201</v>
      </c>
      <c r="N45" s="117" t="s">
        <v>206</v>
      </c>
      <c r="O45" s="90"/>
      <c r="P45" s="460" t="s">
        <v>206</v>
      </c>
      <c r="Q45" s="90"/>
      <c r="R45" s="90"/>
      <c r="S45" s="90"/>
      <c r="T45" s="90"/>
      <c r="U45" s="408" t="s">
        <v>186</v>
      </c>
      <c r="V45" s="375" t="s">
        <v>238</v>
      </c>
      <c r="W45" s="367" t="s">
        <v>228</v>
      </c>
    </row>
    <row r="46" spans="1:23" ht="15">
      <c r="A46" s="445" t="s">
        <v>483</v>
      </c>
      <c r="B46" s="346" t="s">
        <v>92</v>
      </c>
      <c r="C46" s="130"/>
      <c r="D46" s="131"/>
      <c r="E46" s="131" t="s">
        <v>36</v>
      </c>
      <c r="F46" s="63"/>
      <c r="G46" s="130"/>
      <c r="H46" s="131"/>
      <c r="I46" s="131">
        <v>4</v>
      </c>
      <c r="J46" s="132"/>
      <c r="K46" s="96">
        <v>8</v>
      </c>
      <c r="L46" s="96" t="s">
        <v>38</v>
      </c>
      <c r="M46" s="123" t="s">
        <v>204</v>
      </c>
      <c r="N46" s="117" t="s">
        <v>213</v>
      </c>
      <c r="O46" s="90"/>
      <c r="P46" s="460" t="s">
        <v>206</v>
      </c>
      <c r="Q46" s="90"/>
      <c r="R46" s="90"/>
      <c r="S46" s="90"/>
      <c r="T46" s="90"/>
      <c r="U46" s="408" t="s">
        <v>186</v>
      </c>
      <c r="V46" s="375" t="s">
        <v>238</v>
      </c>
      <c r="W46" s="367" t="s">
        <v>228</v>
      </c>
    </row>
    <row r="47" spans="1:23" ht="15">
      <c r="A47" s="445" t="s">
        <v>484</v>
      </c>
      <c r="B47" s="347" t="s">
        <v>93</v>
      </c>
      <c r="C47" s="130"/>
      <c r="D47" s="131"/>
      <c r="E47" s="131" t="s">
        <v>36</v>
      </c>
      <c r="F47" s="63"/>
      <c r="G47" s="130"/>
      <c r="H47" s="131">
        <v>2</v>
      </c>
      <c r="I47" s="131"/>
      <c r="J47" s="132"/>
      <c r="K47" s="96">
        <v>4</v>
      </c>
      <c r="L47" s="96" t="s">
        <v>38</v>
      </c>
      <c r="M47" s="123" t="s">
        <v>204</v>
      </c>
      <c r="N47" s="117" t="s">
        <v>235</v>
      </c>
      <c r="O47" s="90"/>
      <c r="P47" s="460" t="s">
        <v>206</v>
      </c>
      <c r="Q47" s="90"/>
      <c r="R47" s="90"/>
      <c r="S47" s="90"/>
      <c r="T47" s="90"/>
      <c r="U47" s="408" t="s">
        <v>184</v>
      </c>
      <c r="V47" s="367" t="s">
        <v>232</v>
      </c>
      <c r="W47" s="367" t="s">
        <v>228</v>
      </c>
    </row>
    <row r="48" spans="1:23" ht="15">
      <c r="A48" s="445" t="s">
        <v>485</v>
      </c>
      <c r="B48" s="348" t="s">
        <v>94</v>
      </c>
      <c r="C48" s="130"/>
      <c r="D48" s="131" t="s">
        <v>36</v>
      </c>
      <c r="E48" s="131"/>
      <c r="F48" s="63"/>
      <c r="G48" s="130"/>
      <c r="H48" s="131">
        <v>2</v>
      </c>
      <c r="I48" s="131"/>
      <c r="J48" s="132"/>
      <c r="K48" s="96">
        <v>4</v>
      </c>
      <c r="L48" s="96" t="s">
        <v>38</v>
      </c>
      <c r="M48" s="123" t="s">
        <v>204</v>
      </c>
      <c r="N48" s="117" t="s">
        <v>208</v>
      </c>
      <c r="O48" s="90"/>
      <c r="P48" s="460" t="s">
        <v>206</v>
      </c>
      <c r="Q48" s="90"/>
      <c r="R48" s="90"/>
      <c r="S48" s="90"/>
      <c r="T48" s="90"/>
      <c r="U48" s="408" t="s">
        <v>191</v>
      </c>
      <c r="V48" s="375" t="s">
        <v>239</v>
      </c>
      <c r="W48" s="367" t="s">
        <v>228</v>
      </c>
    </row>
    <row r="49" spans="1:23" ht="15">
      <c r="A49" s="445" t="s">
        <v>486</v>
      </c>
      <c r="B49" s="349" t="s">
        <v>95</v>
      </c>
      <c r="C49" s="130"/>
      <c r="D49" s="131"/>
      <c r="E49" s="131"/>
      <c r="F49" s="63" t="s">
        <v>36</v>
      </c>
      <c r="G49" s="130">
        <v>2</v>
      </c>
      <c r="H49" s="131"/>
      <c r="I49" s="131"/>
      <c r="J49" s="132"/>
      <c r="K49" s="96">
        <v>2</v>
      </c>
      <c r="L49" s="96" t="s">
        <v>37</v>
      </c>
      <c r="M49" s="117" t="s">
        <v>201</v>
      </c>
      <c r="N49" s="117" t="s">
        <v>206</v>
      </c>
      <c r="O49" s="90"/>
      <c r="P49" s="460" t="s">
        <v>206</v>
      </c>
      <c r="Q49" s="90"/>
      <c r="R49" s="90"/>
      <c r="S49" s="90"/>
      <c r="T49" s="90"/>
      <c r="U49" s="464" t="s">
        <v>192</v>
      </c>
      <c r="V49" s="355" t="s">
        <v>240</v>
      </c>
      <c r="W49" s="367" t="s">
        <v>228</v>
      </c>
    </row>
    <row r="50" spans="1:23" ht="15">
      <c r="A50" s="445" t="s">
        <v>487</v>
      </c>
      <c r="B50" s="346" t="s">
        <v>96</v>
      </c>
      <c r="C50" s="130"/>
      <c r="D50" s="131"/>
      <c r="E50" s="131"/>
      <c r="F50" s="63" t="s">
        <v>36</v>
      </c>
      <c r="G50" s="130">
        <v>2</v>
      </c>
      <c r="H50" s="131"/>
      <c r="I50" s="131"/>
      <c r="J50" s="132"/>
      <c r="K50" s="96">
        <v>2</v>
      </c>
      <c r="L50" s="96" t="s">
        <v>37</v>
      </c>
      <c r="M50" s="117" t="s">
        <v>201</v>
      </c>
      <c r="N50" s="117" t="s">
        <v>206</v>
      </c>
      <c r="O50" s="90"/>
      <c r="P50" s="460" t="s">
        <v>206</v>
      </c>
      <c r="Q50" s="90"/>
      <c r="R50" s="90"/>
      <c r="S50" s="90"/>
      <c r="T50" s="90"/>
      <c r="U50" s="408" t="s">
        <v>193</v>
      </c>
      <c r="V50" s="375" t="s">
        <v>241</v>
      </c>
      <c r="W50" s="367" t="s">
        <v>228</v>
      </c>
    </row>
    <row r="51" spans="1:23" ht="15">
      <c r="A51" s="445" t="s">
        <v>488</v>
      </c>
      <c r="B51" s="346" t="s">
        <v>97</v>
      </c>
      <c r="C51" s="130"/>
      <c r="D51" s="131"/>
      <c r="E51" s="131" t="s">
        <v>36</v>
      </c>
      <c r="F51" s="63"/>
      <c r="G51" s="130">
        <v>2</v>
      </c>
      <c r="H51" s="131"/>
      <c r="I51" s="131"/>
      <c r="J51" s="132"/>
      <c r="K51" s="96">
        <v>2</v>
      </c>
      <c r="L51" s="96" t="s">
        <v>37</v>
      </c>
      <c r="M51" s="117" t="s">
        <v>201</v>
      </c>
      <c r="N51" s="117" t="s">
        <v>206</v>
      </c>
      <c r="O51" s="90"/>
      <c r="P51" s="460" t="s">
        <v>206</v>
      </c>
      <c r="Q51" s="90"/>
      <c r="R51" s="90"/>
      <c r="S51" s="90"/>
      <c r="T51" s="90"/>
      <c r="U51" s="408" t="s">
        <v>186</v>
      </c>
      <c r="V51" s="375" t="s">
        <v>238</v>
      </c>
      <c r="W51" s="367" t="s">
        <v>228</v>
      </c>
    </row>
    <row r="52" spans="1:23" ht="15">
      <c r="A52" s="445" t="s">
        <v>489</v>
      </c>
      <c r="B52" s="346" t="s">
        <v>98</v>
      </c>
      <c r="C52" s="130"/>
      <c r="D52" s="131"/>
      <c r="E52" s="131" t="s">
        <v>36</v>
      </c>
      <c r="F52" s="63"/>
      <c r="G52" s="130">
        <v>2</v>
      </c>
      <c r="H52" s="131"/>
      <c r="I52" s="131"/>
      <c r="J52" s="132"/>
      <c r="K52" s="96">
        <v>2</v>
      </c>
      <c r="L52" s="96" t="s">
        <v>37</v>
      </c>
      <c r="M52" s="117" t="s">
        <v>201</v>
      </c>
      <c r="N52" s="117" t="s">
        <v>206</v>
      </c>
      <c r="O52" s="90"/>
      <c r="P52" s="460" t="s">
        <v>206</v>
      </c>
      <c r="Q52" s="90"/>
      <c r="R52" s="90"/>
      <c r="S52" s="90"/>
      <c r="T52" s="90"/>
      <c r="U52" s="464" t="s">
        <v>194</v>
      </c>
      <c r="V52" s="375" t="s">
        <v>242</v>
      </c>
      <c r="W52" s="367" t="s">
        <v>228</v>
      </c>
    </row>
    <row r="53" spans="1:23" ht="15">
      <c r="A53" s="445" t="s">
        <v>490</v>
      </c>
      <c r="B53" s="348" t="s">
        <v>254</v>
      </c>
      <c r="C53" s="130"/>
      <c r="D53" s="131" t="s">
        <v>36</v>
      </c>
      <c r="E53" s="131"/>
      <c r="F53" s="63"/>
      <c r="G53" s="130"/>
      <c r="H53" s="131">
        <v>2</v>
      </c>
      <c r="I53" s="131"/>
      <c r="J53" s="132"/>
      <c r="K53" s="96">
        <v>4</v>
      </c>
      <c r="L53" s="96" t="s">
        <v>38</v>
      </c>
      <c r="M53" s="123" t="s">
        <v>204</v>
      </c>
      <c r="N53" s="117" t="s">
        <v>244</v>
      </c>
      <c r="O53" s="90"/>
      <c r="P53" s="460" t="s">
        <v>206</v>
      </c>
      <c r="Q53" s="90"/>
      <c r="R53" s="90"/>
      <c r="S53" s="90"/>
      <c r="T53" s="90"/>
      <c r="U53" s="464" t="s">
        <v>195</v>
      </c>
      <c r="V53" s="377" t="s">
        <v>243</v>
      </c>
      <c r="W53" s="367" t="s">
        <v>228</v>
      </c>
    </row>
    <row r="54" spans="1:23" ht="15">
      <c r="A54" s="445" t="s">
        <v>491</v>
      </c>
      <c r="B54" s="122" t="s">
        <v>99</v>
      </c>
      <c r="C54" s="130"/>
      <c r="D54" s="131" t="s">
        <v>36</v>
      </c>
      <c r="E54" s="131"/>
      <c r="F54" s="63"/>
      <c r="G54" s="130">
        <v>3</v>
      </c>
      <c r="H54" s="131"/>
      <c r="I54" s="131"/>
      <c r="J54" s="132"/>
      <c r="K54" s="96">
        <v>3</v>
      </c>
      <c r="L54" s="96" t="s">
        <v>37</v>
      </c>
      <c r="M54" s="117" t="s">
        <v>201</v>
      </c>
      <c r="N54" s="117" t="s">
        <v>206</v>
      </c>
      <c r="O54" s="90"/>
      <c r="P54" s="460" t="s">
        <v>206</v>
      </c>
      <c r="Q54" s="90"/>
      <c r="R54" s="90"/>
      <c r="S54" s="90"/>
      <c r="T54" s="90"/>
      <c r="U54" s="464" t="s">
        <v>185</v>
      </c>
      <c r="V54" s="375" t="s">
        <v>245</v>
      </c>
      <c r="W54" s="367" t="s">
        <v>233</v>
      </c>
    </row>
    <row r="55" spans="1:23" ht="15">
      <c r="A55" s="445" t="s">
        <v>492</v>
      </c>
      <c r="B55" s="62" t="s">
        <v>100</v>
      </c>
      <c r="C55" s="130"/>
      <c r="D55" s="131"/>
      <c r="E55" s="131" t="s">
        <v>36</v>
      </c>
      <c r="F55" s="63"/>
      <c r="G55" s="130">
        <v>2</v>
      </c>
      <c r="H55" s="131"/>
      <c r="I55" s="131"/>
      <c r="J55" s="132"/>
      <c r="K55" s="96">
        <v>2</v>
      </c>
      <c r="L55" s="96" t="s">
        <v>37</v>
      </c>
      <c r="M55" s="117" t="s">
        <v>201</v>
      </c>
      <c r="N55" s="117" t="s">
        <v>206</v>
      </c>
      <c r="O55" s="90"/>
      <c r="P55" s="460" t="s">
        <v>206</v>
      </c>
      <c r="Q55" s="90"/>
      <c r="R55" s="90"/>
      <c r="S55" s="90"/>
      <c r="T55" s="90"/>
      <c r="U55" s="464" t="s">
        <v>185</v>
      </c>
      <c r="V55" s="375" t="s">
        <v>245</v>
      </c>
      <c r="W55" s="367" t="s">
        <v>233</v>
      </c>
    </row>
    <row r="56" spans="1:23" ht="15">
      <c r="A56" s="445" t="s">
        <v>493</v>
      </c>
      <c r="B56" s="62" t="s">
        <v>101</v>
      </c>
      <c r="C56" s="130"/>
      <c r="D56" s="131" t="s">
        <v>36</v>
      </c>
      <c r="E56" s="131"/>
      <c r="F56" s="63"/>
      <c r="G56" s="130">
        <v>2</v>
      </c>
      <c r="H56" s="131"/>
      <c r="I56" s="131"/>
      <c r="J56" s="132"/>
      <c r="K56" s="96">
        <v>2</v>
      </c>
      <c r="L56" s="96" t="s">
        <v>37</v>
      </c>
      <c r="M56" s="117" t="s">
        <v>201</v>
      </c>
      <c r="N56" s="117" t="s">
        <v>206</v>
      </c>
      <c r="O56" s="90"/>
      <c r="P56" s="460" t="s">
        <v>206</v>
      </c>
      <c r="Q56" s="90"/>
      <c r="R56" s="90"/>
      <c r="S56" s="90"/>
      <c r="T56" s="90"/>
      <c r="U56" s="464" t="s">
        <v>196</v>
      </c>
      <c r="V56" s="367" t="s">
        <v>439</v>
      </c>
      <c r="W56" s="367" t="s">
        <v>233</v>
      </c>
    </row>
    <row r="57" spans="1:23" ht="15">
      <c r="A57" s="445" t="s">
        <v>494</v>
      </c>
      <c r="B57" s="122" t="s">
        <v>102</v>
      </c>
      <c r="C57" s="130"/>
      <c r="D57" s="131"/>
      <c r="E57" s="131" t="s">
        <v>36</v>
      </c>
      <c r="F57" s="63"/>
      <c r="G57" s="130"/>
      <c r="H57" s="131">
        <v>3</v>
      </c>
      <c r="I57" s="131"/>
      <c r="J57" s="132"/>
      <c r="K57" s="96">
        <v>6</v>
      </c>
      <c r="L57" s="96" t="s">
        <v>38</v>
      </c>
      <c r="M57" s="123" t="s">
        <v>204</v>
      </c>
      <c r="N57" s="117" t="s">
        <v>244</v>
      </c>
      <c r="O57" s="90"/>
      <c r="P57" s="460" t="s">
        <v>206</v>
      </c>
      <c r="Q57" s="90"/>
      <c r="R57" s="90"/>
      <c r="S57" s="90"/>
      <c r="T57" s="90"/>
      <c r="U57" s="464" t="s">
        <v>185</v>
      </c>
      <c r="V57" s="375" t="s">
        <v>245</v>
      </c>
      <c r="W57" s="367" t="s">
        <v>233</v>
      </c>
    </row>
    <row r="58" spans="1:23" ht="15">
      <c r="A58" s="445" t="s">
        <v>495</v>
      </c>
      <c r="B58" s="122" t="s">
        <v>103</v>
      </c>
      <c r="C58" s="130"/>
      <c r="D58" s="131" t="s">
        <v>36</v>
      </c>
      <c r="E58" s="131"/>
      <c r="F58" s="63"/>
      <c r="G58" s="130"/>
      <c r="H58" s="131"/>
      <c r="I58" s="131">
        <v>2</v>
      </c>
      <c r="J58" s="132"/>
      <c r="K58" s="96">
        <v>4</v>
      </c>
      <c r="L58" s="96" t="s">
        <v>38</v>
      </c>
      <c r="M58" s="123" t="s">
        <v>204</v>
      </c>
      <c r="N58" s="117" t="s">
        <v>213</v>
      </c>
      <c r="O58" s="90"/>
      <c r="P58" s="460" t="s">
        <v>206</v>
      </c>
      <c r="Q58" s="90"/>
      <c r="R58" s="90"/>
      <c r="S58" s="90"/>
      <c r="T58" s="90"/>
      <c r="U58" s="464" t="s">
        <v>185</v>
      </c>
      <c r="V58" s="375" t="s">
        <v>245</v>
      </c>
      <c r="W58" s="367" t="s">
        <v>233</v>
      </c>
    </row>
    <row r="59" spans="1:23" ht="15">
      <c r="A59" s="445" t="s">
        <v>496</v>
      </c>
      <c r="B59" s="122" t="s">
        <v>104</v>
      </c>
      <c r="C59" s="130"/>
      <c r="D59" s="131"/>
      <c r="E59" s="131" t="s">
        <v>36</v>
      </c>
      <c r="F59" s="63"/>
      <c r="G59" s="130"/>
      <c r="H59" s="131"/>
      <c r="I59" s="131">
        <v>2</v>
      </c>
      <c r="J59" s="132"/>
      <c r="K59" s="96">
        <v>4</v>
      </c>
      <c r="L59" s="96" t="s">
        <v>38</v>
      </c>
      <c r="M59" s="123" t="s">
        <v>204</v>
      </c>
      <c r="N59" s="117" t="s">
        <v>213</v>
      </c>
      <c r="O59" s="90"/>
      <c r="P59" s="460" t="s">
        <v>206</v>
      </c>
      <c r="Q59" s="90"/>
      <c r="R59" s="90"/>
      <c r="S59" s="90"/>
      <c r="T59" s="90"/>
      <c r="U59" s="408" t="s">
        <v>185</v>
      </c>
      <c r="V59" s="375" t="s">
        <v>245</v>
      </c>
      <c r="W59" s="367" t="s">
        <v>233</v>
      </c>
    </row>
    <row r="60" spans="1:23" ht="15">
      <c r="A60" s="445" t="s">
        <v>497</v>
      </c>
      <c r="B60" s="94" t="s">
        <v>105</v>
      </c>
      <c r="C60" s="130"/>
      <c r="D60" s="131"/>
      <c r="E60" s="131" t="s">
        <v>36</v>
      </c>
      <c r="F60" s="63"/>
      <c r="G60" s="130">
        <v>2</v>
      </c>
      <c r="H60" s="131"/>
      <c r="I60" s="131"/>
      <c r="J60" s="132"/>
      <c r="K60" s="96">
        <v>2</v>
      </c>
      <c r="L60" s="96" t="s">
        <v>37</v>
      </c>
      <c r="M60" s="117" t="s">
        <v>214</v>
      </c>
      <c r="N60" s="117" t="s">
        <v>206</v>
      </c>
      <c r="O60" s="90"/>
      <c r="P60" s="460" t="s">
        <v>206</v>
      </c>
      <c r="Q60" s="90"/>
      <c r="R60" s="90"/>
      <c r="S60" s="90"/>
      <c r="T60" s="90"/>
      <c r="U60" s="408" t="s">
        <v>197</v>
      </c>
      <c r="V60" s="375" t="s">
        <v>246</v>
      </c>
      <c r="W60" s="367" t="s">
        <v>233</v>
      </c>
    </row>
    <row r="61" spans="1:23" ht="15">
      <c r="A61" s="445" t="s">
        <v>498</v>
      </c>
      <c r="B61" s="62" t="s">
        <v>106</v>
      </c>
      <c r="C61" s="130"/>
      <c r="D61" s="131"/>
      <c r="E61" s="131" t="s">
        <v>36</v>
      </c>
      <c r="F61" s="63"/>
      <c r="G61" s="130">
        <v>2</v>
      </c>
      <c r="H61" s="131"/>
      <c r="I61" s="131"/>
      <c r="J61" s="132"/>
      <c r="K61" s="96">
        <v>2</v>
      </c>
      <c r="L61" s="96" t="s">
        <v>37</v>
      </c>
      <c r="M61" s="117" t="s">
        <v>214</v>
      </c>
      <c r="N61" s="117" t="s">
        <v>206</v>
      </c>
      <c r="O61" s="90"/>
      <c r="P61" s="460" t="s">
        <v>206</v>
      </c>
      <c r="Q61" s="90"/>
      <c r="R61" s="90"/>
      <c r="S61" s="90"/>
      <c r="T61" s="90"/>
      <c r="U61" s="408" t="s">
        <v>437</v>
      </c>
      <c r="V61" s="367" t="s">
        <v>260</v>
      </c>
      <c r="W61" s="367" t="s">
        <v>233</v>
      </c>
    </row>
    <row r="62" spans="1:23" ht="15">
      <c r="A62" s="445" t="s">
        <v>499</v>
      </c>
      <c r="B62" s="62" t="s">
        <v>252</v>
      </c>
      <c r="C62" s="130"/>
      <c r="D62" s="131" t="s">
        <v>36</v>
      </c>
      <c r="E62" s="131"/>
      <c r="F62" s="63"/>
      <c r="G62" s="130">
        <v>2</v>
      </c>
      <c r="H62" s="131"/>
      <c r="I62" s="131"/>
      <c r="J62" s="132"/>
      <c r="K62" s="96">
        <v>2</v>
      </c>
      <c r="L62" s="96" t="s">
        <v>37</v>
      </c>
      <c r="M62" s="117" t="s">
        <v>201</v>
      </c>
      <c r="N62" s="117" t="s">
        <v>206</v>
      </c>
      <c r="O62" s="90"/>
      <c r="P62" s="460" t="s">
        <v>206</v>
      </c>
      <c r="Q62" s="90"/>
      <c r="R62" s="90"/>
      <c r="S62" s="90"/>
      <c r="T62" s="90"/>
      <c r="U62" s="408" t="s">
        <v>198</v>
      </c>
      <c r="V62" s="375" t="s">
        <v>247</v>
      </c>
      <c r="W62" s="367" t="s">
        <v>233</v>
      </c>
    </row>
    <row r="63" spans="1:23" ht="15">
      <c r="A63" s="445" t="s">
        <v>500</v>
      </c>
      <c r="B63" s="62" t="s">
        <v>253</v>
      </c>
      <c r="C63" s="130"/>
      <c r="D63" s="131"/>
      <c r="E63" s="131" t="s">
        <v>36</v>
      </c>
      <c r="F63" s="63"/>
      <c r="G63" s="130">
        <v>2</v>
      </c>
      <c r="H63" s="131"/>
      <c r="I63" s="131"/>
      <c r="J63" s="132"/>
      <c r="K63" s="96">
        <v>2</v>
      </c>
      <c r="L63" s="96" t="s">
        <v>37</v>
      </c>
      <c r="M63" s="117" t="s">
        <v>201</v>
      </c>
      <c r="N63" s="117" t="s">
        <v>206</v>
      </c>
      <c r="O63" s="90"/>
      <c r="P63" s="460" t="s">
        <v>206</v>
      </c>
      <c r="Q63" s="90"/>
      <c r="R63" s="90"/>
      <c r="S63" s="90"/>
      <c r="T63" s="90"/>
      <c r="U63" s="408" t="s">
        <v>198</v>
      </c>
      <c r="V63" s="375" t="s">
        <v>247</v>
      </c>
      <c r="W63" s="367" t="s">
        <v>233</v>
      </c>
    </row>
    <row r="64" spans="1:23" s="6" customFormat="1" ht="15">
      <c r="A64" s="446" t="s">
        <v>501</v>
      </c>
      <c r="B64" s="300" t="s">
        <v>107</v>
      </c>
      <c r="C64" s="130"/>
      <c r="D64" s="131" t="s">
        <v>36</v>
      </c>
      <c r="E64" s="131"/>
      <c r="F64" s="63"/>
      <c r="G64" s="130"/>
      <c r="H64" s="131">
        <v>2</v>
      </c>
      <c r="I64" s="131"/>
      <c r="J64" s="132"/>
      <c r="K64" s="96">
        <v>4</v>
      </c>
      <c r="L64" s="96" t="s">
        <v>38</v>
      </c>
      <c r="M64" s="123" t="s">
        <v>204</v>
      </c>
      <c r="N64" s="117" t="s">
        <v>208</v>
      </c>
      <c r="O64" s="31"/>
      <c r="P64" s="460" t="s">
        <v>206</v>
      </c>
      <c r="Q64" s="31"/>
      <c r="R64" s="31"/>
      <c r="S64" s="31"/>
      <c r="T64" s="31"/>
      <c r="U64" s="408" t="s">
        <v>196</v>
      </c>
      <c r="V64" s="367" t="s">
        <v>439</v>
      </c>
      <c r="W64" s="367" t="s">
        <v>233</v>
      </c>
    </row>
    <row r="65" spans="1:23" ht="15">
      <c r="A65" s="445" t="s">
        <v>502</v>
      </c>
      <c r="B65" s="127" t="s">
        <v>108</v>
      </c>
      <c r="C65" s="130"/>
      <c r="D65" s="131" t="s">
        <v>36</v>
      </c>
      <c r="E65" s="131"/>
      <c r="F65" s="63"/>
      <c r="G65" s="130">
        <v>2</v>
      </c>
      <c r="H65" s="131"/>
      <c r="I65" s="131"/>
      <c r="J65" s="132"/>
      <c r="K65" s="96">
        <v>2</v>
      </c>
      <c r="L65" s="96" t="s">
        <v>37</v>
      </c>
      <c r="M65" s="117" t="s">
        <v>214</v>
      </c>
      <c r="N65" s="117" t="s">
        <v>206</v>
      </c>
      <c r="O65" s="90"/>
      <c r="P65" s="460" t="s">
        <v>206</v>
      </c>
      <c r="Q65" s="90"/>
      <c r="R65" s="90"/>
      <c r="S65" s="90"/>
      <c r="T65" s="90"/>
      <c r="U65" s="408" t="s">
        <v>440</v>
      </c>
      <c r="V65" s="367" t="s">
        <v>441</v>
      </c>
      <c r="W65" s="367" t="s">
        <v>233</v>
      </c>
    </row>
    <row r="66" spans="1:23" s="9" customFormat="1" ht="15">
      <c r="A66" s="208"/>
      <c r="B66" s="231" t="s">
        <v>248</v>
      </c>
      <c r="C66" s="210">
        <f>SUMIF(C34:C65,"=x",$K34:$K65)</f>
        <v>8</v>
      </c>
      <c r="D66" s="210">
        <f>SUMIF(D34:D65,"=x",$K34:$K65)</f>
        <v>35</v>
      </c>
      <c r="E66" s="210">
        <f>SUMIF(E34:E65,"=x",$K34:$K65)</f>
        <v>42</v>
      </c>
      <c r="F66" s="210">
        <f>SUMIF(F34:F65,"=x",$K34:$K65)</f>
        <v>6</v>
      </c>
      <c r="G66" s="639">
        <f>SUM(C66:F66)</f>
        <v>91</v>
      </c>
      <c r="H66" s="640"/>
      <c r="I66" s="640"/>
      <c r="J66" s="640"/>
      <c r="K66" s="640"/>
      <c r="L66" s="641"/>
      <c r="M66" s="227"/>
      <c r="N66" s="228"/>
      <c r="O66" s="229"/>
      <c r="P66" s="230"/>
      <c r="Q66" s="230"/>
      <c r="R66" s="230"/>
      <c r="S66" s="230"/>
      <c r="T66" s="230"/>
      <c r="U66" s="465"/>
      <c r="V66" s="340"/>
      <c r="W66" s="340"/>
    </row>
    <row r="67" spans="1:23" s="232" customFormat="1" ht="13.5" customHeight="1">
      <c r="A67" s="233"/>
      <c r="B67" s="204" t="s">
        <v>325</v>
      </c>
      <c r="C67" s="205">
        <v>4</v>
      </c>
      <c r="D67" s="206">
        <v>8</v>
      </c>
      <c r="E67" s="206">
        <v>17</v>
      </c>
      <c r="F67" s="207">
        <v>5</v>
      </c>
      <c r="G67" s="642">
        <f>SUM(C67:F67)</f>
        <v>34</v>
      </c>
      <c r="H67" s="586"/>
      <c r="I67" s="586"/>
      <c r="J67" s="586"/>
      <c r="K67" s="586"/>
      <c r="L67" s="587"/>
      <c r="M67" s="643"/>
      <c r="N67" s="644"/>
      <c r="O67" s="235"/>
      <c r="P67" s="236"/>
      <c r="Q67" s="236"/>
      <c r="R67" s="236"/>
      <c r="S67" s="236"/>
      <c r="T67" s="236"/>
      <c r="U67" s="466"/>
      <c r="V67" s="378"/>
      <c r="W67" s="378"/>
    </row>
    <row r="68" spans="1:23" s="6" customFormat="1" ht="19.5" customHeight="1">
      <c r="A68" s="588" t="s">
        <v>651</v>
      </c>
      <c r="B68" s="589"/>
      <c r="C68" s="572"/>
      <c r="D68" s="573"/>
      <c r="E68" s="573"/>
      <c r="F68" s="573"/>
      <c r="G68" s="572"/>
      <c r="H68" s="573"/>
      <c r="I68" s="573"/>
      <c r="J68" s="573"/>
      <c r="K68" s="573"/>
      <c r="L68" s="574"/>
      <c r="M68" s="636"/>
      <c r="N68" s="637"/>
      <c r="O68" s="637"/>
      <c r="P68" s="637"/>
      <c r="Q68" s="637"/>
      <c r="R68" s="637"/>
      <c r="S68" s="637"/>
      <c r="T68" s="637"/>
      <c r="U68" s="638"/>
      <c r="V68" s="367"/>
      <c r="W68" s="367"/>
    </row>
    <row r="69" spans="1:23" s="6" customFormat="1" ht="15">
      <c r="A69" s="140"/>
      <c r="B69" s="350" t="s">
        <v>110</v>
      </c>
      <c r="C69" s="105" t="s">
        <v>36</v>
      </c>
      <c r="D69" s="55"/>
      <c r="E69" s="55"/>
      <c r="F69" s="56"/>
      <c r="G69" s="105"/>
      <c r="H69" s="20"/>
      <c r="I69" s="20"/>
      <c r="J69" s="30"/>
      <c r="K69" s="31">
        <v>2</v>
      </c>
      <c r="L69" s="31"/>
      <c r="M69" s="137"/>
      <c r="N69" s="137"/>
      <c r="O69" s="31"/>
      <c r="P69" s="31"/>
      <c r="Q69" s="31"/>
      <c r="R69" s="31"/>
      <c r="S69" s="31"/>
      <c r="T69" s="31"/>
      <c r="U69" s="467"/>
      <c r="V69" s="367"/>
      <c r="W69" s="367"/>
    </row>
    <row r="70" spans="1:23" s="6" customFormat="1" ht="15">
      <c r="A70" s="140"/>
      <c r="B70" s="350" t="s">
        <v>110</v>
      </c>
      <c r="C70" s="105"/>
      <c r="D70" s="55" t="s">
        <v>36</v>
      </c>
      <c r="E70" s="55"/>
      <c r="F70" s="56"/>
      <c r="G70" s="105"/>
      <c r="H70" s="20"/>
      <c r="I70" s="20"/>
      <c r="J70" s="30"/>
      <c r="K70" s="31">
        <v>2</v>
      </c>
      <c r="L70" s="31"/>
      <c r="M70" s="137"/>
      <c r="N70" s="137"/>
      <c r="O70" s="31"/>
      <c r="P70" s="31"/>
      <c r="Q70" s="31"/>
      <c r="R70" s="31"/>
      <c r="S70" s="31"/>
      <c r="T70" s="31"/>
      <c r="U70" s="467"/>
      <c r="V70" s="367"/>
      <c r="W70" s="367"/>
    </row>
    <row r="71" spans="1:23" s="6" customFormat="1" ht="15">
      <c r="A71" s="140"/>
      <c r="B71" s="350" t="s">
        <v>110</v>
      </c>
      <c r="C71" s="105"/>
      <c r="D71" s="55"/>
      <c r="E71" s="55" t="s">
        <v>36</v>
      </c>
      <c r="F71" s="56"/>
      <c r="G71" s="105"/>
      <c r="H71" s="20"/>
      <c r="I71" s="20"/>
      <c r="J71" s="30"/>
      <c r="K71" s="31">
        <v>2</v>
      </c>
      <c r="L71" s="31"/>
      <c r="M71" s="137"/>
      <c r="N71" s="137"/>
      <c r="O71" s="31"/>
      <c r="P71" s="31"/>
      <c r="Q71" s="31"/>
      <c r="R71" s="31"/>
      <c r="S71" s="31"/>
      <c r="T71" s="31"/>
      <c r="U71" s="467"/>
      <c r="V71" s="367"/>
      <c r="W71" s="367"/>
    </row>
    <row r="72" spans="1:23" s="6" customFormat="1" ht="19.5" customHeight="1">
      <c r="A72" s="588" t="s">
        <v>45</v>
      </c>
      <c r="B72" s="589"/>
      <c r="C72" s="41"/>
      <c r="D72" s="42"/>
      <c r="E72" s="42"/>
      <c r="F72" s="42"/>
      <c r="G72" s="41"/>
      <c r="H72" s="42"/>
      <c r="I72" s="42"/>
      <c r="J72" s="42"/>
      <c r="K72" s="42"/>
      <c r="L72" s="108"/>
      <c r="M72" s="138"/>
      <c r="N72" s="139"/>
      <c r="O72" s="139"/>
      <c r="P72" s="139"/>
      <c r="Q72" s="139"/>
      <c r="R72" s="139"/>
      <c r="S72" s="139"/>
      <c r="T72" s="139"/>
      <c r="U72" s="370"/>
      <c r="V72" s="367"/>
      <c r="W72" s="367"/>
    </row>
    <row r="73" spans="1:23" s="6" customFormat="1" ht="15">
      <c r="A73" s="447" t="str">
        <f>közös!A27</f>
        <v>diplm1ub17dm</v>
      </c>
      <c r="B73" s="339" t="str">
        <f>közös!B27</f>
        <v>Diplomamunka I.</v>
      </c>
      <c r="C73" s="97"/>
      <c r="D73" s="98"/>
      <c r="E73" s="98" t="str">
        <f>közös!E27</f>
        <v>x</v>
      </c>
      <c r="F73" s="99"/>
      <c r="G73" s="97"/>
      <c r="H73" s="276">
        <f>közös!H27</f>
        <v>3</v>
      </c>
      <c r="I73" s="98"/>
      <c r="J73" s="99"/>
      <c r="K73" s="141">
        <f>közös!K27</f>
        <v>5</v>
      </c>
      <c r="L73" s="141" t="str">
        <f>közös!L27</f>
        <v>Gyj</v>
      </c>
      <c r="M73" s="137"/>
      <c r="N73" s="137"/>
      <c r="O73" s="31"/>
      <c r="P73" s="31"/>
      <c r="Q73" s="31"/>
      <c r="R73" s="31"/>
      <c r="S73" s="31"/>
      <c r="T73" s="31"/>
      <c r="U73" s="462"/>
      <c r="V73" s="367"/>
      <c r="W73" s="367"/>
    </row>
    <row r="74" spans="1:23" s="6" customFormat="1" ht="15.75" thickBot="1">
      <c r="A74" s="447" t="str">
        <f>közös!A28</f>
        <v>diplm2ub17dm</v>
      </c>
      <c r="B74" s="351" t="str">
        <f>közös!B28</f>
        <v>Diplomamunka II.</v>
      </c>
      <c r="C74" s="270"/>
      <c r="D74" s="271"/>
      <c r="E74" s="271"/>
      <c r="F74" s="272" t="str">
        <f>közös!F28</f>
        <v>x</v>
      </c>
      <c r="G74" s="270"/>
      <c r="H74" s="290">
        <f>közös!H28</f>
        <v>17</v>
      </c>
      <c r="I74" s="271"/>
      <c r="J74" s="272"/>
      <c r="K74" s="273">
        <f>közös!K28</f>
        <v>25</v>
      </c>
      <c r="L74" s="273" t="str">
        <f>közös!L28</f>
        <v>Gyj</v>
      </c>
      <c r="M74" s="137"/>
      <c r="N74" s="137"/>
      <c r="O74" s="457" t="s">
        <v>465</v>
      </c>
      <c r="P74" s="458" t="str">
        <f>közös!P28</f>
        <v>Diplomamunka I.</v>
      </c>
      <c r="Q74" s="31"/>
      <c r="R74" s="31"/>
      <c r="S74" s="31"/>
      <c r="T74" s="31"/>
      <c r="U74" s="462"/>
      <c r="V74" s="367"/>
      <c r="W74" s="367"/>
    </row>
    <row r="75" spans="1:23" s="6" customFormat="1" ht="24.75" customHeight="1" thickTop="1">
      <c r="A75" s="645" t="s">
        <v>330</v>
      </c>
      <c r="B75" s="646"/>
      <c r="C75" s="622"/>
      <c r="D75" s="623"/>
      <c r="E75" s="623"/>
      <c r="F75" s="624"/>
      <c r="G75" s="622"/>
      <c r="H75" s="623"/>
      <c r="I75" s="623"/>
      <c r="J75" s="623"/>
      <c r="K75" s="623"/>
      <c r="L75" s="624"/>
      <c r="M75" s="636"/>
      <c r="N75" s="637"/>
      <c r="O75" s="637"/>
      <c r="P75" s="637"/>
      <c r="Q75" s="637"/>
      <c r="R75" s="637"/>
      <c r="S75" s="637"/>
      <c r="T75" s="637"/>
      <c r="U75" s="638"/>
      <c r="V75" s="367"/>
      <c r="W75" s="367"/>
    </row>
    <row r="76" spans="1:23" s="6" customFormat="1" ht="15" customHeight="1">
      <c r="A76" s="583" t="s">
        <v>39</v>
      </c>
      <c r="B76" s="584"/>
      <c r="C76" s="35">
        <f aca="true" t="shared" si="2" ref="C76:F78">SUMIF($A1:$A75,$A76,C1:C75)</f>
        <v>16</v>
      </c>
      <c r="D76" s="36">
        <f t="shared" si="2"/>
        <v>12</v>
      </c>
      <c r="E76" s="36">
        <f t="shared" si="2"/>
        <v>3</v>
      </c>
      <c r="F76" s="36">
        <f t="shared" si="2"/>
        <v>0</v>
      </c>
      <c r="G76" s="590">
        <f aca="true" t="shared" si="3" ref="G76:G82">SUM(C76:F76)</f>
        <v>31</v>
      </c>
      <c r="H76" s="658"/>
      <c r="I76" s="658"/>
      <c r="J76" s="658"/>
      <c r="K76" s="658"/>
      <c r="L76" s="659"/>
      <c r="M76" s="653"/>
      <c r="N76" s="654"/>
      <c r="O76" s="654"/>
      <c r="P76" s="654"/>
      <c r="Q76" s="654"/>
      <c r="R76" s="654"/>
      <c r="S76" s="654"/>
      <c r="T76" s="654"/>
      <c r="U76" s="655"/>
      <c r="V76" s="367"/>
      <c r="W76" s="367"/>
    </row>
    <row r="77" spans="1:23" s="6" customFormat="1" ht="15" customHeight="1">
      <c r="A77" s="593" t="s">
        <v>40</v>
      </c>
      <c r="B77" s="594"/>
      <c r="C77" s="38">
        <f t="shared" si="2"/>
        <v>24</v>
      </c>
      <c r="D77" s="39">
        <f t="shared" si="2"/>
        <v>20</v>
      </c>
      <c r="E77" s="39">
        <f t="shared" si="2"/>
        <v>6</v>
      </c>
      <c r="F77" s="39">
        <f t="shared" si="2"/>
        <v>0</v>
      </c>
      <c r="G77" s="585">
        <f t="shared" si="3"/>
        <v>50</v>
      </c>
      <c r="H77" s="634"/>
      <c r="I77" s="634"/>
      <c r="J77" s="634"/>
      <c r="K77" s="634"/>
      <c r="L77" s="635"/>
      <c r="M77" s="653"/>
      <c r="N77" s="654"/>
      <c r="O77" s="654"/>
      <c r="P77" s="654"/>
      <c r="Q77" s="654"/>
      <c r="R77" s="654"/>
      <c r="S77" s="654"/>
      <c r="T77" s="654"/>
      <c r="U77" s="655"/>
      <c r="V77" s="367"/>
      <c r="W77" s="367"/>
    </row>
    <row r="78" spans="1:23" s="6" customFormat="1" ht="15" customHeight="1" thickBot="1">
      <c r="A78" s="575" t="s">
        <v>41</v>
      </c>
      <c r="B78" s="576"/>
      <c r="C78" s="32">
        <f t="shared" si="2"/>
        <v>3</v>
      </c>
      <c r="D78" s="33">
        <f t="shared" si="2"/>
        <v>1</v>
      </c>
      <c r="E78" s="33">
        <f t="shared" si="2"/>
        <v>1</v>
      </c>
      <c r="F78" s="33">
        <f t="shared" si="2"/>
        <v>0</v>
      </c>
      <c r="G78" s="577">
        <f t="shared" si="3"/>
        <v>5</v>
      </c>
      <c r="H78" s="656"/>
      <c r="I78" s="656"/>
      <c r="J78" s="656"/>
      <c r="K78" s="656"/>
      <c r="L78" s="657"/>
      <c r="M78" s="653"/>
      <c r="N78" s="654"/>
      <c r="O78" s="654"/>
      <c r="P78" s="654"/>
      <c r="Q78" s="654"/>
      <c r="R78" s="654"/>
      <c r="S78" s="654"/>
      <c r="T78" s="654"/>
      <c r="U78" s="655"/>
      <c r="V78" s="367"/>
      <c r="W78" s="367"/>
    </row>
    <row r="79" spans="1:23" s="6" customFormat="1" ht="15" customHeight="1" thickTop="1">
      <c r="A79" s="215"/>
      <c r="B79" s="216" t="s">
        <v>326</v>
      </c>
      <c r="C79" s="217">
        <f>C67</f>
        <v>4</v>
      </c>
      <c r="D79" s="218">
        <f>D67</f>
        <v>8</v>
      </c>
      <c r="E79" s="218">
        <f>E67</f>
        <v>17</v>
      </c>
      <c r="F79" s="219">
        <f>F67</f>
        <v>5</v>
      </c>
      <c r="G79" s="631">
        <f t="shared" si="3"/>
        <v>34</v>
      </c>
      <c r="H79" s="632"/>
      <c r="I79" s="632"/>
      <c r="J79" s="632"/>
      <c r="K79" s="632"/>
      <c r="L79" s="633"/>
      <c r="M79" s="212"/>
      <c r="N79" s="212"/>
      <c r="O79" s="212"/>
      <c r="P79" s="212"/>
      <c r="Q79" s="212"/>
      <c r="R79" s="212"/>
      <c r="S79" s="212"/>
      <c r="T79" s="212"/>
      <c r="U79" s="468"/>
      <c r="V79" s="379"/>
      <c r="W79" s="379"/>
    </row>
    <row r="80" spans="1:23" s="6" customFormat="1" ht="15" customHeight="1">
      <c r="A80" s="213"/>
      <c r="B80" s="214" t="s">
        <v>327</v>
      </c>
      <c r="C80" s="147">
        <f>SUMIF(C69:C71,"=x",$K69:$K71)</f>
        <v>2</v>
      </c>
      <c r="D80" s="136">
        <f>SUMIF(D69:D71,"=x",$K69:$K71)</f>
        <v>2</v>
      </c>
      <c r="E80" s="237">
        <f>SUMIF(E69:E71,"=x",$K69:$K71)</f>
        <v>2</v>
      </c>
      <c r="F80" s="161">
        <f>SUMIF(F69:F71,"=x",$K69:$K71)</f>
        <v>0</v>
      </c>
      <c r="G80" s="647">
        <f t="shared" si="3"/>
        <v>6</v>
      </c>
      <c r="H80" s="648"/>
      <c r="I80" s="648"/>
      <c r="J80" s="648"/>
      <c r="K80" s="648"/>
      <c r="L80" s="649"/>
      <c r="M80" s="211"/>
      <c r="N80" s="211"/>
      <c r="O80" s="211"/>
      <c r="P80" s="211"/>
      <c r="Q80" s="211"/>
      <c r="R80" s="211"/>
      <c r="S80" s="211"/>
      <c r="T80" s="211"/>
      <c r="U80" s="469"/>
      <c r="V80" s="380"/>
      <c r="W80" s="380"/>
    </row>
    <row r="81" spans="1:23" s="6" customFormat="1" ht="15" customHeight="1" thickBot="1">
      <c r="A81" s="220"/>
      <c r="B81" s="221" t="s">
        <v>328</v>
      </c>
      <c r="C81" s="222">
        <f>SUMIF(C73:C74,"=x",$K73:$K74)</f>
        <v>0</v>
      </c>
      <c r="D81" s="223">
        <f>SUMIF(D73:D74,"=x",$K73:$K74)</f>
        <v>0</v>
      </c>
      <c r="E81" s="223">
        <f>SUMIF(E73:E74,"=x",$K73:$K74)</f>
        <v>5</v>
      </c>
      <c r="F81" s="224">
        <f>SUMIF(F73:F74,"=x",$K73:$K74)</f>
        <v>25</v>
      </c>
      <c r="G81" s="650">
        <f t="shared" si="3"/>
        <v>30</v>
      </c>
      <c r="H81" s="651"/>
      <c r="I81" s="651"/>
      <c r="J81" s="651"/>
      <c r="K81" s="651"/>
      <c r="L81" s="652"/>
      <c r="M81" s="211"/>
      <c r="N81" s="211"/>
      <c r="O81" s="211"/>
      <c r="P81" s="211"/>
      <c r="Q81" s="211"/>
      <c r="R81" s="211"/>
      <c r="S81" s="211"/>
      <c r="T81" s="211"/>
      <c r="U81" s="469"/>
      <c r="V81" s="380"/>
      <c r="W81" s="380"/>
    </row>
    <row r="82" spans="1:23" s="6" customFormat="1" ht="24.75" customHeight="1" thickBot="1" thickTop="1">
      <c r="A82" s="262"/>
      <c r="B82" s="263" t="s">
        <v>329</v>
      </c>
      <c r="C82" s="264">
        <f>SUM(C79:C81,C77)</f>
        <v>30</v>
      </c>
      <c r="D82" s="265">
        <f>SUM(D79:D81,D77)</f>
        <v>30</v>
      </c>
      <c r="E82" s="274">
        <f>SUM(E79:E81,E77)</f>
        <v>30</v>
      </c>
      <c r="F82" s="266">
        <f>SUM(F79:F81,F77)</f>
        <v>30</v>
      </c>
      <c r="G82" s="628">
        <f t="shared" si="3"/>
        <v>120</v>
      </c>
      <c r="H82" s="629"/>
      <c r="I82" s="629"/>
      <c r="J82" s="629"/>
      <c r="K82" s="629"/>
      <c r="L82" s="630"/>
      <c r="M82" s="211"/>
      <c r="N82" s="211"/>
      <c r="O82" s="211"/>
      <c r="P82" s="211"/>
      <c r="Q82" s="211"/>
      <c r="R82" s="211"/>
      <c r="S82" s="211"/>
      <c r="T82" s="211"/>
      <c r="U82" s="469"/>
      <c r="V82" s="380"/>
      <c r="W82" s="380"/>
    </row>
    <row r="83" spans="2:23" s="6" customFormat="1" ht="15" customHeight="1" thickTop="1">
      <c r="B83" s="1"/>
      <c r="C83" s="4"/>
      <c r="D83" s="4"/>
      <c r="E83" s="4"/>
      <c r="F83" s="4"/>
      <c r="G83" s="4"/>
      <c r="H83" s="4"/>
      <c r="I83" s="4"/>
      <c r="J83" s="4"/>
      <c r="K83" s="4"/>
      <c r="L83" s="67"/>
      <c r="M83" s="129"/>
      <c r="N83" s="129"/>
      <c r="O83" s="3"/>
      <c r="P83" s="3"/>
      <c r="Q83" s="3"/>
      <c r="R83" s="3"/>
      <c r="S83" s="3"/>
      <c r="T83" s="3"/>
      <c r="U83" s="470"/>
      <c r="V83" s="371"/>
      <c r="W83" s="371"/>
    </row>
    <row r="84" spans="1:23" s="6" customFormat="1" ht="15" customHeight="1" thickBot="1">
      <c r="A84" s="314" t="s">
        <v>453</v>
      </c>
      <c r="B84" s="1"/>
      <c r="C84" s="4"/>
      <c r="D84" s="4"/>
      <c r="E84" s="562"/>
      <c r="F84" s="562"/>
      <c r="G84" s="562"/>
      <c r="H84" s="562"/>
      <c r="I84" s="562"/>
      <c r="J84" s="71"/>
      <c r="K84" s="71"/>
      <c r="L84" s="120"/>
      <c r="N84" s="281" t="s">
        <v>385</v>
      </c>
      <c r="O84" s="3"/>
      <c r="P84" s="3"/>
      <c r="Q84" s="3"/>
      <c r="R84" s="3"/>
      <c r="S84" s="3"/>
      <c r="T84" s="3"/>
      <c r="U84" s="470"/>
      <c r="V84" s="371"/>
      <c r="W84" s="371"/>
    </row>
    <row r="85" spans="1:23" s="6" customFormat="1" ht="15" customHeight="1">
      <c r="A85" s="21" t="s">
        <v>446</v>
      </c>
      <c r="B85" s="1"/>
      <c r="C85" s="4"/>
      <c r="D85" s="4"/>
      <c r="E85" s="562"/>
      <c r="F85" s="562"/>
      <c r="G85" s="562"/>
      <c r="H85" s="562"/>
      <c r="I85" s="563"/>
      <c r="J85" s="564"/>
      <c r="K85" s="565"/>
      <c r="L85" s="566"/>
      <c r="N85" s="282">
        <f>SUM(K5:K7,K12:K17)/SUM(G5:J7,G12:J17)</f>
        <v>1.5555555555555556</v>
      </c>
      <c r="O85" s="3"/>
      <c r="P85" s="3"/>
      <c r="Q85" s="3"/>
      <c r="R85" s="3"/>
      <c r="S85" s="3"/>
      <c r="T85" s="3"/>
      <c r="U85" s="470"/>
      <c r="V85" s="371"/>
      <c r="W85" s="371"/>
    </row>
    <row r="86" spans="1:23" s="6" customFormat="1" ht="15" customHeight="1" thickBot="1">
      <c r="A86" s="21" t="s">
        <v>448</v>
      </c>
      <c r="B86" s="1"/>
      <c r="C86" s="4"/>
      <c r="D86" s="4"/>
      <c r="E86" s="562"/>
      <c r="F86" s="562"/>
      <c r="G86" s="562"/>
      <c r="H86" s="562"/>
      <c r="I86" s="567"/>
      <c r="J86" s="564"/>
      <c r="K86" s="565"/>
      <c r="L86" s="566"/>
      <c r="N86" s="283"/>
      <c r="O86" s="3"/>
      <c r="P86" s="3"/>
      <c r="Q86" s="3"/>
      <c r="R86" s="3"/>
      <c r="S86" s="3"/>
      <c r="T86" s="3"/>
      <c r="U86" s="470"/>
      <c r="V86" s="371"/>
      <c r="W86" s="371"/>
    </row>
    <row r="87" spans="1:23" s="6" customFormat="1" ht="15" customHeight="1">
      <c r="A87" s="21" t="s">
        <v>449</v>
      </c>
      <c r="B87" s="1"/>
      <c r="C87" s="4"/>
      <c r="D87" s="4"/>
      <c r="E87" s="562"/>
      <c r="F87" s="562"/>
      <c r="G87" s="562"/>
      <c r="H87" s="562"/>
      <c r="I87" s="567"/>
      <c r="J87" s="564"/>
      <c r="K87" s="565"/>
      <c r="L87" s="566"/>
      <c r="N87" s="282">
        <f>SUM(K26:K29,K34:K65)/SUM(G26:J29,G34:J65)</f>
        <v>1.3950617283950617</v>
      </c>
      <c r="O87" s="3"/>
      <c r="P87" s="3"/>
      <c r="Q87" s="3"/>
      <c r="R87" s="3"/>
      <c r="S87" s="3"/>
      <c r="T87" s="3"/>
      <c r="U87" s="470"/>
      <c r="V87" s="371"/>
      <c r="W87" s="371"/>
    </row>
    <row r="88" spans="1:23" s="6" customFormat="1" ht="15" customHeight="1" thickBot="1">
      <c r="A88" s="21" t="s">
        <v>447</v>
      </c>
      <c r="B88" s="1"/>
      <c r="C88" s="4"/>
      <c r="D88" s="4"/>
      <c r="E88" s="562"/>
      <c r="F88" s="562"/>
      <c r="G88" s="562"/>
      <c r="H88" s="562"/>
      <c r="I88" s="567"/>
      <c r="J88" s="564"/>
      <c r="K88" s="565"/>
      <c r="L88" s="566"/>
      <c r="N88" s="285"/>
      <c r="O88" s="3"/>
      <c r="P88" s="3"/>
      <c r="Q88" s="3"/>
      <c r="R88" s="3"/>
      <c r="S88" s="3"/>
      <c r="T88" s="3"/>
      <c r="U88" s="470"/>
      <c r="V88" s="371"/>
      <c r="W88" s="371"/>
    </row>
    <row r="89" spans="1:23" s="6" customFormat="1" ht="15" customHeight="1">
      <c r="A89" s="21" t="s">
        <v>450</v>
      </c>
      <c r="B89" s="1"/>
      <c r="C89" s="4"/>
      <c r="D89" s="4"/>
      <c r="E89" s="562"/>
      <c r="F89" s="562"/>
      <c r="G89" s="562"/>
      <c r="H89" s="562"/>
      <c r="I89" s="567"/>
      <c r="J89" s="564"/>
      <c r="K89" s="565"/>
      <c r="L89" s="566"/>
      <c r="N89" s="283">
        <f>SUM(K5:K7,K12:K17,K26:K29,K34:K65)/SUM(G5:J7,G12:J17,G26:J29,G34:J65)</f>
        <v>1.4242424242424243</v>
      </c>
      <c r="O89" s="3"/>
      <c r="P89" s="3"/>
      <c r="Q89" s="3"/>
      <c r="R89" s="3"/>
      <c r="S89" s="3"/>
      <c r="T89" s="3"/>
      <c r="U89" s="470"/>
      <c r="V89" s="371"/>
      <c r="W89" s="371"/>
    </row>
    <row r="90" spans="1:23" s="6" customFormat="1" ht="15" customHeight="1" thickBot="1">
      <c r="A90" s="21" t="s">
        <v>451</v>
      </c>
      <c r="B90" s="1"/>
      <c r="C90" s="4"/>
      <c r="D90" s="4"/>
      <c r="E90" s="562"/>
      <c r="F90" s="562"/>
      <c r="G90" s="562"/>
      <c r="H90" s="562"/>
      <c r="I90" s="567"/>
      <c r="J90" s="564"/>
      <c r="K90" s="565"/>
      <c r="L90" s="566"/>
      <c r="N90" s="284"/>
      <c r="O90" s="3"/>
      <c r="P90" s="3"/>
      <c r="Q90" s="3"/>
      <c r="R90" s="3"/>
      <c r="S90" s="3"/>
      <c r="T90" s="3"/>
      <c r="U90" s="470"/>
      <c r="V90" s="371"/>
      <c r="W90" s="371"/>
    </row>
    <row r="91" spans="1:23" s="6" customFormat="1" ht="15" customHeight="1">
      <c r="A91" s="21" t="s">
        <v>452</v>
      </c>
      <c r="B91" s="1"/>
      <c r="C91" s="4"/>
      <c r="D91" s="4"/>
      <c r="E91" s="562"/>
      <c r="F91" s="562"/>
      <c r="G91" s="562"/>
      <c r="H91" s="562"/>
      <c r="I91" s="562"/>
      <c r="J91" s="568"/>
      <c r="K91" s="568"/>
      <c r="L91" s="568"/>
      <c r="M91" s="129"/>
      <c r="N91" s="129"/>
      <c r="O91" s="3"/>
      <c r="P91" s="3"/>
      <c r="Q91" s="3"/>
      <c r="R91" s="3"/>
      <c r="S91" s="3"/>
      <c r="T91" s="3"/>
      <c r="U91" s="470"/>
      <c r="V91" s="381"/>
      <c r="W91" s="381"/>
    </row>
    <row r="92" spans="1:23" s="6" customFormat="1" ht="15">
      <c r="A92" s="3"/>
      <c r="B92" s="1"/>
      <c r="C92" s="4"/>
      <c r="D92" s="4"/>
      <c r="E92" s="562"/>
      <c r="F92" s="562"/>
      <c r="G92" s="562"/>
      <c r="H92" s="562"/>
      <c r="I92" s="562"/>
      <c r="J92" s="562"/>
      <c r="K92" s="562"/>
      <c r="L92" s="569"/>
      <c r="M92" s="129"/>
      <c r="N92" s="129"/>
      <c r="O92" s="3"/>
      <c r="P92" s="3"/>
      <c r="Q92" s="3"/>
      <c r="R92" s="3"/>
      <c r="S92" s="3"/>
      <c r="T92" s="3"/>
      <c r="U92" s="470"/>
      <c r="V92" s="381"/>
      <c r="W92" s="381"/>
    </row>
    <row r="93" spans="1:23" s="6" customFormat="1" ht="15">
      <c r="A93" s="10" t="s">
        <v>7</v>
      </c>
      <c r="B93" s="1"/>
      <c r="C93" s="4"/>
      <c r="D93" s="4"/>
      <c r="E93" s="562"/>
      <c r="F93" s="562"/>
      <c r="G93" s="562"/>
      <c r="H93" s="562"/>
      <c r="I93" s="562"/>
      <c r="J93" s="562"/>
      <c r="K93" s="562"/>
      <c r="L93" s="567"/>
      <c r="M93" s="129"/>
      <c r="N93" s="129"/>
      <c r="O93" s="3"/>
      <c r="P93" s="3"/>
      <c r="Q93" s="3"/>
      <c r="R93" s="3"/>
      <c r="S93" s="3"/>
      <c r="T93" s="3"/>
      <c r="U93" s="470"/>
      <c r="V93" s="381"/>
      <c r="W93" s="381"/>
    </row>
    <row r="94" spans="1:23" s="6" customFormat="1" ht="15">
      <c r="A94" s="22" t="s">
        <v>8</v>
      </c>
      <c r="B94" s="1"/>
      <c r="C94" s="4"/>
      <c r="D94" s="4"/>
      <c r="E94" s="4"/>
      <c r="F94" s="4"/>
      <c r="G94" s="4"/>
      <c r="H94" s="4"/>
      <c r="I94" s="4"/>
      <c r="J94" s="4"/>
      <c r="K94" s="4"/>
      <c r="L94" s="67"/>
      <c r="M94" s="129"/>
      <c r="N94" s="129"/>
      <c r="O94" s="3"/>
      <c r="P94" s="3"/>
      <c r="Q94" s="3"/>
      <c r="R94" s="3"/>
      <c r="S94" s="3"/>
      <c r="T94" s="3"/>
      <c r="U94" s="470"/>
      <c r="V94" s="381"/>
      <c r="W94" s="381"/>
    </row>
    <row r="95" spans="1:23" s="6" customFormat="1" ht="15">
      <c r="A95" s="23" t="s">
        <v>9</v>
      </c>
      <c r="B95" s="1"/>
      <c r="C95" s="4"/>
      <c r="D95" s="4"/>
      <c r="E95" s="4"/>
      <c r="F95" s="4"/>
      <c r="G95" s="4"/>
      <c r="H95" s="4"/>
      <c r="I95" s="4"/>
      <c r="J95" s="4"/>
      <c r="K95" s="4"/>
      <c r="L95" s="67"/>
      <c r="M95" s="129"/>
      <c r="N95" s="129"/>
      <c r="O95" s="3"/>
      <c r="P95" s="3"/>
      <c r="Q95" s="3"/>
      <c r="R95" s="3"/>
      <c r="S95" s="3"/>
      <c r="T95" s="3"/>
      <c r="U95" s="470"/>
      <c r="V95" s="371"/>
      <c r="W95" s="371"/>
    </row>
    <row r="96" spans="1:23" s="6" customFormat="1" ht="15">
      <c r="A96" s="21" t="s">
        <v>12</v>
      </c>
      <c r="B96" s="1"/>
      <c r="C96" s="4"/>
      <c r="D96" s="4"/>
      <c r="E96" s="4"/>
      <c r="F96" s="4"/>
      <c r="G96" s="4"/>
      <c r="H96" s="4"/>
      <c r="I96" s="4"/>
      <c r="J96" s="4"/>
      <c r="K96" s="4"/>
      <c r="L96" s="67"/>
      <c r="M96" s="129"/>
      <c r="N96" s="129"/>
      <c r="O96" s="3"/>
      <c r="P96" s="3"/>
      <c r="Q96" s="3"/>
      <c r="R96" s="3"/>
      <c r="S96" s="3"/>
      <c r="T96" s="3"/>
      <c r="U96" s="470"/>
      <c r="V96" s="371"/>
      <c r="W96" s="371"/>
    </row>
    <row r="97" spans="2:23" s="6" customFormat="1" ht="15">
      <c r="B97" s="1"/>
      <c r="C97" s="4"/>
      <c r="D97" s="4"/>
      <c r="E97" s="4"/>
      <c r="F97" s="4"/>
      <c r="G97" s="4"/>
      <c r="H97" s="4"/>
      <c r="I97" s="4"/>
      <c r="J97" s="4"/>
      <c r="K97" s="4"/>
      <c r="L97" s="67"/>
      <c r="M97" s="129"/>
      <c r="N97" s="129"/>
      <c r="O97" s="3"/>
      <c r="P97" s="3"/>
      <c r="Q97" s="3"/>
      <c r="R97" s="3"/>
      <c r="S97" s="3"/>
      <c r="T97" s="3"/>
      <c r="U97" s="470"/>
      <c r="V97" s="371"/>
      <c r="W97" s="371"/>
    </row>
    <row r="98" spans="1:23" s="6" customFormat="1" ht="1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67"/>
      <c r="M98" s="129"/>
      <c r="N98" s="129"/>
      <c r="O98" s="3"/>
      <c r="P98" s="3"/>
      <c r="Q98" s="3"/>
      <c r="R98" s="3"/>
      <c r="S98" s="3"/>
      <c r="T98" s="3"/>
      <c r="U98" s="470"/>
      <c r="V98" s="371"/>
      <c r="W98" s="371"/>
    </row>
    <row r="99" spans="1:23" s="6" customFormat="1" ht="1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67"/>
      <c r="M99" s="129"/>
      <c r="N99" s="129"/>
      <c r="O99" s="3"/>
      <c r="P99" s="3"/>
      <c r="Q99" s="3"/>
      <c r="R99" s="3"/>
      <c r="S99" s="3"/>
      <c r="T99" s="3"/>
      <c r="U99" s="470"/>
      <c r="V99" s="371"/>
      <c r="W99" s="371"/>
    </row>
    <row r="100" spans="1:23" s="6" customFormat="1" ht="1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67"/>
      <c r="M100" s="129"/>
      <c r="N100" s="129"/>
      <c r="O100" s="3"/>
      <c r="P100" s="3"/>
      <c r="Q100" s="3"/>
      <c r="R100" s="3"/>
      <c r="S100" s="3"/>
      <c r="T100" s="3"/>
      <c r="U100" s="470"/>
      <c r="V100" s="371"/>
      <c r="W100" s="371"/>
    </row>
    <row r="101" spans="1:23" s="6" customFormat="1" ht="1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67"/>
      <c r="M101" s="129"/>
      <c r="N101" s="129"/>
      <c r="O101" s="3"/>
      <c r="P101" s="3"/>
      <c r="Q101" s="3"/>
      <c r="R101" s="3"/>
      <c r="S101" s="3"/>
      <c r="T101" s="3"/>
      <c r="U101" s="470"/>
      <c r="V101" s="381"/>
      <c r="W101" s="381"/>
    </row>
    <row r="102" spans="1:23" s="6" customFormat="1" ht="1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67"/>
      <c r="M102" s="129"/>
      <c r="N102" s="129"/>
      <c r="O102" s="3"/>
      <c r="P102" s="3"/>
      <c r="Q102" s="3"/>
      <c r="R102" s="3"/>
      <c r="S102" s="3"/>
      <c r="T102" s="3"/>
      <c r="U102" s="470"/>
      <c r="V102" s="381"/>
      <c r="W102" s="381"/>
    </row>
    <row r="103" spans="1:23" s="6" customFormat="1" ht="1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67"/>
      <c r="M103" s="129"/>
      <c r="N103" s="129"/>
      <c r="O103" s="3"/>
      <c r="P103" s="3"/>
      <c r="Q103" s="3"/>
      <c r="R103" s="3"/>
      <c r="S103" s="3"/>
      <c r="T103" s="3"/>
      <c r="U103" s="470"/>
      <c r="V103" s="381"/>
      <c r="W103" s="381"/>
    </row>
    <row r="104" spans="1:23" s="6" customFormat="1" ht="1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67"/>
      <c r="M104" s="129"/>
      <c r="N104" s="129"/>
      <c r="O104" s="3"/>
      <c r="P104" s="3"/>
      <c r="Q104" s="3"/>
      <c r="R104" s="3"/>
      <c r="S104" s="3"/>
      <c r="T104" s="3"/>
      <c r="U104" s="470"/>
      <c r="V104" s="381"/>
      <c r="W104" s="381"/>
    </row>
    <row r="105" spans="1:23" s="6" customFormat="1" ht="1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67"/>
      <c r="M105" s="129"/>
      <c r="N105" s="129"/>
      <c r="O105" s="3"/>
      <c r="P105" s="3"/>
      <c r="Q105" s="3"/>
      <c r="R105" s="3"/>
      <c r="S105" s="3"/>
      <c r="T105" s="3"/>
      <c r="U105" s="470"/>
      <c r="V105" s="381"/>
      <c r="W105" s="381"/>
    </row>
    <row r="106" spans="1:23" s="6" customFormat="1" ht="1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67"/>
      <c r="M106" s="129"/>
      <c r="N106" s="129"/>
      <c r="O106" s="3"/>
      <c r="P106" s="3"/>
      <c r="Q106" s="3"/>
      <c r="R106" s="3"/>
      <c r="S106" s="3"/>
      <c r="T106" s="3"/>
      <c r="U106" s="470"/>
      <c r="V106" s="382"/>
      <c r="W106" s="382"/>
    </row>
    <row r="107" spans="1:23" s="6" customFormat="1" ht="1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67"/>
      <c r="M107" s="129"/>
      <c r="N107" s="129"/>
      <c r="O107" s="3"/>
      <c r="P107" s="3"/>
      <c r="Q107" s="3"/>
      <c r="R107" s="3"/>
      <c r="S107" s="3"/>
      <c r="T107" s="3"/>
      <c r="U107" s="470"/>
      <c r="V107" s="383"/>
      <c r="W107" s="383"/>
    </row>
    <row r="108" spans="1:23" s="6" customFormat="1" ht="1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67"/>
      <c r="M108" s="129"/>
      <c r="N108" s="129"/>
      <c r="O108" s="3"/>
      <c r="P108" s="3"/>
      <c r="Q108" s="3"/>
      <c r="R108" s="3"/>
      <c r="S108" s="3"/>
      <c r="T108" s="3"/>
      <c r="U108" s="470"/>
      <c r="V108" s="371"/>
      <c r="W108" s="371"/>
    </row>
    <row r="109" spans="1:23" s="6" customFormat="1" ht="1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67"/>
      <c r="M109" s="129"/>
      <c r="N109" s="129"/>
      <c r="O109" s="3"/>
      <c r="P109" s="3"/>
      <c r="Q109" s="3"/>
      <c r="R109" s="3"/>
      <c r="S109" s="3"/>
      <c r="T109" s="3"/>
      <c r="U109" s="470"/>
      <c r="V109" s="371"/>
      <c r="W109" s="371"/>
    </row>
    <row r="110" spans="1:23" s="6" customFormat="1" ht="1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67"/>
      <c r="M110" s="129"/>
      <c r="N110" s="129"/>
      <c r="O110" s="3"/>
      <c r="P110" s="3"/>
      <c r="Q110" s="3"/>
      <c r="R110" s="3"/>
      <c r="S110" s="3"/>
      <c r="T110" s="3"/>
      <c r="U110" s="470"/>
      <c r="V110" s="371"/>
      <c r="W110" s="371"/>
    </row>
    <row r="111" spans="1:23" s="6" customFormat="1" ht="1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67"/>
      <c r="M111" s="129"/>
      <c r="N111" s="129"/>
      <c r="O111" s="3"/>
      <c r="P111" s="3"/>
      <c r="Q111" s="3"/>
      <c r="R111" s="3"/>
      <c r="S111" s="3"/>
      <c r="T111" s="3"/>
      <c r="U111" s="470"/>
      <c r="V111" s="381"/>
      <c r="W111" s="381"/>
    </row>
    <row r="112" spans="1:23" s="6" customFormat="1" ht="1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67"/>
      <c r="M112" s="129"/>
      <c r="N112" s="129"/>
      <c r="O112" s="3"/>
      <c r="P112" s="3"/>
      <c r="Q112" s="3"/>
      <c r="R112" s="3"/>
      <c r="S112" s="3"/>
      <c r="T112" s="3"/>
      <c r="U112" s="470"/>
      <c r="V112" s="371"/>
      <c r="W112" s="371"/>
    </row>
    <row r="113" spans="1:23" s="6" customFormat="1" ht="1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67"/>
      <c r="M113" s="129"/>
      <c r="N113" s="129"/>
      <c r="O113" s="3"/>
      <c r="P113" s="3"/>
      <c r="Q113" s="3"/>
      <c r="R113" s="3"/>
      <c r="S113" s="3"/>
      <c r="T113" s="3"/>
      <c r="U113" s="470"/>
      <c r="V113" s="371"/>
      <c r="W113" s="371"/>
    </row>
    <row r="114" spans="1:23" s="6" customFormat="1" ht="1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67"/>
      <c r="M114" s="129"/>
      <c r="N114" s="129"/>
      <c r="O114" s="3"/>
      <c r="P114" s="3"/>
      <c r="Q114" s="3"/>
      <c r="R114" s="3"/>
      <c r="S114" s="3"/>
      <c r="T114" s="3"/>
      <c r="U114" s="470"/>
      <c r="V114" s="371"/>
      <c r="W114" s="371"/>
    </row>
    <row r="115" spans="1:23" s="6" customFormat="1" ht="1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67"/>
      <c r="M115" s="129"/>
      <c r="N115" s="129"/>
      <c r="O115" s="3"/>
      <c r="P115" s="3"/>
      <c r="Q115" s="3"/>
      <c r="R115" s="3"/>
      <c r="S115" s="3"/>
      <c r="T115" s="3"/>
      <c r="U115" s="470"/>
      <c r="V115" s="371"/>
      <c r="W115" s="371"/>
    </row>
    <row r="116" spans="1:23" s="6" customFormat="1" ht="1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67"/>
      <c r="M116" s="129"/>
      <c r="N116" s="129"/>
      <c r="O116" s="3"/>
      <c r="P116" s="3"/>
      <c r="Q116" s="3"/>
      <c r="R116" s="3"/>
      <c r="S116" s="3"/>
      <c r="T116" s="3"/>
      <c r="U116" s="470"/>
      <c r="V116" s="371"/>
      <c r="W116" s="371"/>
    </row>
    <row r="117" spans="1:23" s="6" customFormat="1" ht="1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67"/>
      <c r="M117" s="129"/>
      <c r="N117" s="129"/>
      <c r="O117" s="3"/>
      <c r="P117" s="3"/>
      <c r="Q117" s="3"/>
      <c r="R117" s="3"/>
      <c r="S117" s="3"/>
      <c r="T117" s="3"/>
      <c r="U117" s="470"/>
      <c r="V117" s="371"/>
      <c r="W117" s="371"/>
    </row>
    <row r="118" spans="1:23" s="6" customFormat="1" ht="1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67"/>
      <c r="M118" s="129"/>
      <c r="N118" s="129"/>
      <c r="O118" s="3"/>
      <c r="P118" s="3"/>
      <c r="Q118" s="3"/>
      <c r="R118" s="3"/>
      <c r="S118" s="3"/>
      <c r="T118" s="3"/>
      <c r="U118" s="470"/>
      <c r="V118" s="371"/>
      <c r="W118" s="371"/>
    </row>
    <row r="119" spans="1:23" s="6" customFormat="1" ht="1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67"/>
      <c r="M119" s="129"/>
      <c r="N119" s="129"/>
      <c r="O119" s="3"/>
      <c r="P119" s="3"/>
      <c r="Q119" s="3"/>
      <c r="R119" s="3"/>
      <c r="S119" s="3"/>
      <c r="T119" s="3"/>
      <c r="U119" s="470"/>
      <c r="V119" s="371"/>
      <c r="W119" s="371"/>
    </row>
    <row r="120" spans="1:23" s="6" customFormat="1" ht="1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67"/>
      <c r="M120" s="129"/>
      <c r="N120" s="129"/>
      <c r="O120" s="3"/>
      <c r="P120" s="3"/>
      <c r="Q120" s="3"/>
      <c r="R120" s="3"/>
      <c r="S120" s="3"/>
      <c r="T120" s="3"/>
      <c r="U120" s="470"/>
      <c r="V120" s="381"/>
      <c r="W120" s="381"/>
    </row>
    <row r="121" spans="1:23" s="6" customFormat="1" ht="1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67"/>
      <c r="M121" s="129"/>
      <c r="N121" s="129"/>
      <c r="O121" s="3"/>
      <c r="P121" s="3"/>
      <c r="Q121" s="3"/>
      <c r="R121" s="3"/>
      <c r="S121" s="3"/>
      <c r="T121" s="3"/>
      <c r="U121" s="470"/>
      <c r="V121" s="381"/>
      <c r="W121" s="381"/>
    </row>
    <row r="122" spans="1:23" s="6" customFormat="1" ht="1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67"/>
      <c r="M122" s="129"/>
      <c r="N122" s="129"/>
      <c r="O122" s="3"/>
      <c r="P122" s="3"/>
      <c r="Q122" s="3"/>
      <c r="R122" s="3"/>
      <c r="S122" s="3"/>
      <c r="T122" s="3"/>
      <c r="U122" s="470"/>
      <c r="V122" s="381"/>
      <c r="W122" s="381"/>
    </row>
    <row r="123" spans="1:23" s="6" customFormat="1" ht="1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67"/>
      <c r="M123" s="129"/>
      <c r="N123" s="129"/>
      <c r="O123" s="3"/>
      <c r="P123" s="3"/>
      <c r="Q123" s="3"/>
      <c r="R123" s="3"/>
      <c r="S123" s="3"/>
      <c r="T123" s="3"/>
      <c r="U123" s="470"/>
      <c r="V123" s="381"/>
      <c r="W123" s="381"/>
    </row>
    <row r="124" spans="1:23" s="6" customFormat="1" ht="1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67"/>
      <c r="M124" s="129"/>
      <c r="N124" s="129"/>
      <c r="O124" s="3"/>
      <c r="P124" s="3"/>
      <c r="Q124" s="3"/>
      <c r="R124" s="3"/>
      <c r="S124" s="3"/>
      <c r="T124" s="3"/>
      <c r="U124" s="470"/>
      <c r="V124" s="381"/>
      <c r="W124" s="381"/>
    </row>
    <row r="125" spans="1:23" s="6" customFormat="1" ht="1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67"/>
      <c r="M125" s="129"/>
      <c r="N125" s="129"/>
      <c r="O125" s="3"/>
      <c r="P125" s="3"/>
      <c r="Q125" s="3"/>
      <c r="R125" s="3"/>
      <c r="S125" s="3"/>
      <c r="T125" s="3"/>
      <c r="U125" s="470"/>
      <c r="V125" s="371"/>
      <c r="W125" s="371"/>
    </row>
    <row r="126" spans="1:23" s="6" customFormat="1" ht="1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67"/>
      <c r="M126" s="129"/>
      <c r="N126" s="129"/>
      <c r="O126" s="3"/>
      <c r="P126" s="3"/>
      <c r="Q126" s="3"/>
      <c r="R126" s="3"/>
      <c r="S126" s="3"/>
      <c r="T126" s="3"/>
      <c r="U126" s="470"/>
      <c r="V126" s="371"/>
      <c r="W126" s="371"/>
    </row>
    <row r="127" spans="1:23" s="6" customFormat="1" ht="1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67"/>
      <c r="M127" s="129"/>
      <c r="N127" s="129"/>
      <c r="O127" s="3"/>
      <c r="P127" s="3"/>
      <c r="Q127" s="3"/>
      <c r="R127" s="3"/>
      <c r="S127" s="3"/>
      <c r="T127" s="3"/>
      <c r="U127" s="470"/>
      <c r="V127" s="371"/>
      <c r="W127" s="371"/>
    </row>
    <row r="128" spans="1:23" s="6" customFormat="1" ht="1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67"/>
      <c r="M128" s="129"/>
      <c r="N128" s="129"/>
      <c r="O128" s="3"/>
      <c r="P128" s="3"/>
      <c r="Q128" s="3"/>
      <c r="R128" s="3"/>
      <c r="S128" s="3"/>
      <c r="T128" s="3"/>
      <c r="U128" s="470"/>
      <c r="V128" s="371"/>
      <c r="W128" s="371"/>
    </row>
    <row r="129" spans="1:23" s="6" customFormat="1" ht="1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67"/>
      <c r="M129" s="129"/>
      <c r="N129" s="129"/>
      <c r="O129" s="3"/>
      <c r="P129" s="3"/>
      <c r="Q129" s="3"/>
      <c r="R129" s="3"/>
      <c r="S129" s="3"/>
      <c r="T129" s="3"/>
      <c r="U129" s="470"/>
      <c r="V129" s="371"/>
      <c r="W129" s="371"/>
    </row>
    <row r="130" spans="1:23" s="6" customFormat="1" ht="1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67"/>
      <c r="M130" s="129"/>
      <c r="N130" s="129"/>
      <c r="O130" s="3"/>
      <c r="P130" s="3"/>
      <c r="Q130" s="3"/>
      <c r="R130" s="3"/>
      <c r="S130" s="3"/>
      <c r="T130" s="3"/>
      <c r="U130" s="470"/>
      <c r="V130" s="371"/>
      <c r="W130" s="371"/>
    </row>
    <row r="131" spans="1:23" s="6" customFormat="1" ht="1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67"/>
      <c r="M131" s="129"/>
      <c r="N131" s="129"/>
      <c r="O131" s="3"/>
      <c r="P131" s="3"/>
      <c r="Q131" s="3"/>
      <c r="R131" s="3"/>
      <c r="S131" s="3"/>
      <c r="T131" s="3"/>
      <c r="U131" s="470"/>
      <c r="V131" s="371"/>
      <c r="W131" s="371"/>
    </row>
    <row r="132" spans="1:23" s="6" customFormat="1" ht="1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67"/>
      <c r="M132" s="129"/>
      <c r="N132" s="129"/>
      <c r="O132" s="3"/>
      <c r="P132" s="3"/>
      <c r="Q132" s="3"/>
      <c r="R132" s="3"/>
      <c r="S132" s="3"/>
      <c r="T132" s="3"/>
      <c r="U132" s="470"/>
      <c r="V132" s="371"/>
      <c r="W132" s="371"/>
    </row>
    <row r="133" spans="1:23" s="6" customFormat="1" ht="1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67"/>
      <c r="M133" s="129"/>
      <c r="N133" s="129"/>
      <c r="O133" s="3"/>
      <c r="P133" s="3"/>
      <c r="Q133" s="3"/>
      <c r="R133" s="3"/>
      <c r="S133" s="3"/>
      <c r="T133" s="3"/>
      <c r="U133" s="470"/>
      <c r="V133" s="371"/>
      <c r="W133" s="371"/>
    </row>
    <row r="134" spans="1:23" s="6" customFormat="1" ht="1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67"/>
      <c r="M134" s="129"/>
      <c r="N134" s="129"/>
      <c r="O134" s="3"/>
      <c r="P134" s="3"/>
      <c r="Q134" s="3"/>
      <c r="R134" s="3"/>
      <c r="S134" s="3"/>
      <c r="T134" s="3"/>
      <c r="U134" s="470"/>
      <c r="V134" s="381"/>
      <c r="W134" s="381"/>
    </row>
    <row r="135" spans="1:23" s="7" customFormat="1" ht="1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67"/>
      <c r="M135" s="129"/>
      <c r="N135" s="129"/>
      <c r="O135" s="3"/>
      <c r="P135" s="3"/>
      <c r="Q135" s="3"/>
      <c r="R135" s="3"/>
      <c r="S135" s="3"/>
      <c r="T135" s="3"/>
      <c r="U135" s="470"/>
      <c r="V135" s="381"/>
      <c r="W135" s="381"/>
    </row>
    <row r="136" spans="1:23" s="7" customFormat="1" ht="1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67"/>
      <c r="M136" s="129"/>
      <c r="N136" s="129"/>
      <c r="O136" s="3"/>
      <c r="P136" s="3"/>
      <c r="Q136" s="3"/>
      <c r="R136" s="3"/>
      <c r="S136" s="3"/>
      <c r="T136" s="3"/>
      <c r="U136" s="470"/>
      <c r="V136" s="381"/>
      <c r="W136" s="381"/>
    </row>
    <row r="137" spans="1:23" s="7" customFormat="1" ht="1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67"/>
      <c r="M137" s="129"/>
      <c r="N137" s="129"/>
      <c r="O137" s="3"/>
      <c r="P137" s="3"/>
      <c r="Q137" s="3"/>
      <c r="R137" s="3"/>
      <c r="S137" s="3"/>
      <c r="T137" s="3"/>
      <c r="U137" s="470"/>
      <c r="V137" s="371"/>
      <c r="W137" s="371"/>
    </row>
    <row r="138" spans="1:23" s="7" customFormat="1" ht="1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67"/>
      <c r="M138" s="129"/>
      <c r="N138" s="129"/>
      <c r="O138" s="3"/>
      <c r="P138" s="3"/>
      <c r="Q138" s="3"/>
      <c r="R138" s="3"/>
      <c r="S138" s="3"/>
      <c r="T138" s="3"/>
      <c r="U138" s="470"/>
      <c r="V138" s="371"/>
      <c r="W138" s="371"/>
    </row>
    <row r="139" spans="1:23" s="6" customFormat="1" ht="1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67"/>
      <c r="M139" s="129"/>
      <c r="N139" s="129"/>
      <c r="O139" s="3"/>
      <c r="P139" s="3"/>
      <c r="Q139" s="3"/>
      <c r="R139" s="3"/>
      <c r="S139" s="3"/>
      <c r="T139" s="3"/>
      <c r="U139" s="470"/>
      <c r="V139" s="371"/>
      <c r="W139" s="371"/>
    </row>
    <row r="140" spans="1:23" s="6" customFormat="1" ht="1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67"/>
      <c r="M140" s="129"/>
      <c r="N140" s="129"/>
      <c r="O140" s="3"/>
      <c r="P140" s="3"/>
      <c r="Q140" s="3"/>
      <c r="R140" s="3"/>
      <c r="S140" s="3"/>
      <c r="T140" s="3"/>
      <c r="U140" s="470"/>
      <c r="V140" s="371"/>
      <c r="W140" s="371"/>
    </row>
    <row r="141" spans="1:23" s="6" customFormat="1" ht="1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67"/>
      <c r="M141" s="129"/>
      <c r="N141" s="129"/>
      <c r="O141" s="3"/>
      <c r="P141" s="3"/>
      <c r="Q141" s="3"/>
      <c r="R141" s="3"/>
      <c r="S141" s="3"/>
      <c r="T141" s="3"/>
      <c r="U141" s="470"/>
      <c r="V141" s="371"/>
      <c r="W141" s="371"/>
    </row>
    <row r="142" spans="1:23" s="6" customFormat="1" ht="1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67"/>
      <c r="M142" s="129"/>
      <c r="N142" s="129"/>
      <c r="O142" s="3"/>
      <c r="P142" s="3"/>
      <c r="Q142" s="3"/>
      <c r="R142" s="3"/>
      <c r="S142" s="3"/>
      <c r="T142" s="3"/>
      <c r="U142" s="470"/>
      <c r="V142" s="371"/>
      <c r="W142" s="371"/>
    </row>
    <row r="143" spans="1:23" s="6" customFormat="1" ht="1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67"/>
      <c r="M143" s="129"/>
      <c r="N143" s="129"/>
      <c r="O143" s="3"/>
      <c r="P143" s="3"/>
      <c r="Q143" s="3"/>
      <c r="R143" s="3"/>
      <c r="S143" s="3"/>
      <c r="T143" s="3"/>
      <c r="U143" s="470"/>
      <c r="V143" s="371"/>
      <c r="W143" s="371"/>
    </row>
    <row r="144" spans="1:23" s="6" customFormat="1" ht="1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67"/>
      <c r="M144" s="129"/>
      <c r="N144" s="129"/>
      <c r="O144" s="3"/>
      <c r="P144" s="3"/>
      <c r="Q144" s="3"/>
      <c r="R144" s="3"/>
      <c r="S144" s="3"/>
      <c r="T144" s="3"/>
      <c r="U144" s="470"/>
      <c r="V144" s="381"/>
      <c r="W144" s="381"/>
    </row>
    <row r="145" spans="1:23" s="7" customFormat="1" ht="1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67"/>
      <c r="M145" s="129"/>
      <c r="N145" s="129"/>
      <c r="O145" s="3"/>
      <c r="P145" s="3"/>
      <c r="Q145" s="3"/>
      <c r="R145" s="3"/>
      <c r="S145" s="3"/>
      <c r="T145" s="3"/>
      <c r="U145" s="470"/>
      <c r="V145" s="371"/>
      <c r="W145" s="371"/>
    </row>
    <row r="146" spans="1:23" s="7" customFormat="1" ht="1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67"/>
      <c r="M146" s="129"/>
      <c r="N146" s="129"/>
      <c r="O146" s="3"/>
      <c r="P146" s="3"/>
      <c r="Q146" s="3"/>
      <c r="R146" s="3"/>
      <c r="S146" s="3"/>
      <c r="T146" s="3"/>
      <c r="U146" s="470"/>
      <c r="V146" s="371"/>
      <c r="W146" s="371"/>
    </row>
    <row r="147" spans="1:23" s="7" customFormat="1" ht="1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67"/>
      <c r="M147" s="129"/>
      <c r="N147" s="129"/>
      <c r="O147" s="3"/>
      <c r="P147" s="3"/>
      <c r="Q147" s="3"/>
      <c r="R147" s="3"/>
      <c r="S147" s="3"/>
      <c r="T147" s="3"/>
      <c r="U147" s="470"/>
      <c r="V147" s="371"/>
      <c r="W147" s="371"/>
    </row>
    <row r="148" spans="1:23" s="7" customFormat="1" ht="1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67"/>
      <c r="M148" s="129"/>
      <c r="N148" s="129"/>
      <c r="O148" s="3"/>
      <c r="P148" s="3"/>
      <c r="Q148" s="3"/>
      <c r="R148" s="3"/>
      <c r="S148" s="3"/>
      <c r="T148" s="3"/>
      <c r="U148" s="470"/>
      <c r="V148" s="371"/>
      <c r="W148" s="371"/>
    </row>
    <row r="149" spans="1:23" s="7" customFormat="1" ht="1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67"/>
      <c r="M149" s="129"/>
      <c r="N149" s="129"/>
      <c r="O149" s="3"/>
      <c r="P149" s="3"/>
      <c r="Q149" s="3"/>
      <c r="R149" s="3"/>
      <c r="S149" s="3"/>
      <c r="T149" s="3"/>
      <c r="U149" s="470"/>
      <c r="V149" s="371"/>
      <c r="W149" s="371"/>
    </row>
    <row r="150" spans="1:23" s="8" customFormat="1" ht="1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67"/>
      <c r="M150" s="129"/>
      <c r="N150" s="129"/>
      <c r="O150" s="3"/>
      <c r="P150" s="3"/>
      <c r="Q150" s="3"/>
      <c r="R150" s="3"/>
      <c r="S150" s="3"/>
      <c r="T150" s="3"/>
      <c r="U150" s="470"/>
      <c r="V150" s="371"/>
      <c r="W150" s="371"/>
    </row>
    <row r="151" spans="1:23" s="9" customFormat="1" ht="1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67"/>
      <c r="M151" s="129"/>
      <c r="N151" s="129"/>
      <c r="O151" s="3"/>
      <c r="P151" s="3"/>
      <c r="Q151" s="3"/>
      <c r="R151" s="3"/>
      <c r="S151" s="3"/>
      <c r="T151" s="3"/>
      <c r="U151" s="470"/>
      <c r="V151" s="371"/>
      <c r="W151" s="371"/>
    </row>
    <row r="152" spans="1:23" s="6" customFormat="1" ht="1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67"/>
      <c r="M152" s="129"/>
      <c r="N152" s="129"/>
      <c r="O152" s="3"/>
      <c r="P152" s="3"/>
      <c r="Q152" s="3"/>
      <c r="R152" s="3"/>
      <c r="S152" s="3"/>
      <c r="T152" s="3"/>
      <c r="U152" s="470"/>
      <c r="V152" s="371"/>
      <c r="W152" s="371"/>
    </row>
    <row r="153" spans="1:23" s="6" customFormat="1" ht="1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67"/>
      <c r="M153" s="129"/>
      <c r="N153" s="129"/>
      <c r="O153" s="3"/>
      <c r="P153" s="3"/>
      <c r="Q153" s="3"/>
      <c r="R153" s="3"/>
      <c r="S153" s="3"/>
      <c r="T153" s="3"/>
      <c r="U153" s="470"/>
      <c r="V153" s="371"/>
      <c r="W153" s="371"/>
    </row>
    <row r="154" spans="1:23" s="6" customFormat="1" ht="1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67"/>
      <c r="M154" s="129"/>
      <c r="N154" s="129"/>
      <c r="O154" s="3"/>
      <c r="P154" s="3"/>
      <c r="Q154" s="3"/>
      <c r="R154" s="3"/>
      <c r="S154" s="3"/>
      <c r="T154" s="3"/>
      <c r="U154" s="470"/>
      <c r="V154" s="384"/>
      <c r="W154" s="384"/>
    </row>
    <row r="155" spans="1:23" s="7" customFormat="1" ht="1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67"/>
      <c r="M155" s="129"/>
      <c r="N155" s="129"/>
      <c r="O155" s="3"/>
      <c r="P155" s="3"/>
      <c r="Q155" s="3"/>
      <c r="R155" s="3"/>
      <c r="S155" s="3"/>
      <c r="T155" s="3"/>
      <c r="U155" s="470"/>
      <c r="V155" s="384"/>
      <c r="W155" s="384"/>
    </row>
    <row r="156" spans="1:23" s="6" customFormat="1" ht="1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67"/>
      <c r="M156" s="129"/>
      <c r="N156" s="129"/>
      <c r="O156" s="3"/>
      <c r="P156" s="3"/>
      <c r="Q156" s="3"/>
      <c r="R156" s="3"/>
      <c r="S156" s="3"/>
      <c r="T156" s="3"/>
      <c r="U156" s="470"/>
      <c r="V156" s="384"/>
      <c r="W156" s="384"/>
    </row>
    <row r="157" spans="1:23" s="6" customFormat="1" ht="1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67"/>
      <c r="M157" s="129"/>
      <c r="N157" s="129"/>
      <c r="O157" s="3"/>
      <c r="P157" s="3"/>
      <c r="Q157" s="3"/>
      <c r="R157" s="3"/>
      <c r="S157" s="3"/>
      <c r="T157" s="3"/>
      <c r="U157" s="470"/>
      <c r="V157" s="384"/>
      <c r="W157" s="384"/>
    </row>
    <row r="158" spans="1:23" s="6" customFormat="1" ht="1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67"/>
      <c r="M158" s="129"/>
      <c r="N158" s="129"/>
      <c r="O158" s="3"/>
      <c r="P158" s="3"/>
      <c r="Q158" s="3"/>
      <c r="R158" s="3"/>
      <c r="S158" s="3"/>
      <c r="T158" s="3"/>
      <c r="U158" s="470"/>
      <c r="V158" s="384"/>
      <c r="W158" s="384"/>
    </row>
    <row r="159" spans="1:23" s="6" customFormat="1" ht="1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67"/>
      <c r="M159" s="129"/>
      <c r="N159" s="129"/>
      <c r="O159" s="3"/>
      <c r="P159" s="3"/>
      <c r="Q159" s="3"/>
      <c r="R159" s="3"/>
      <c r="S159" s="3"/>
      <c r="T159" s="3"/>
      <c r="U159" s="470"/>
      <c r="V159" s="384"/>
      <c r="W159" s="384"/>
    </row>
    <row r="160" spans="1:23" s="6" customFormat="1" ht="1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67"/>
      <c r="M160" s="129"/>
      <c r="N160" s="129"/>
      <c r="O160" s="3"/>
      <c r="P160" s="3"/>
      <c r="Q160" s="3"/>
      <c r="R160" s="3"/>
      <c r="S160" s="3"/>
      <c r="T160" s="3"/>
      <c r="U160" s="470"/>
      <c r="V160" s="384"/>
      <c r="W160" s="384"/>
    </row>
    <row r="161" spans="1:23" s="6" customFormat="1" ht="1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67"/>
      <c r="M161" s="129"/>
      <c r="N161" s="129"/>
      <c r="O161" s="3"/>
      <c r="P161" s="3"/>
      <c r="Q161" s="3"/>
      <c r="R161" s="3"/>
      <c r="S161" s="3"/>
      <c r="T161" s="3"/>
      <c r="U161" s="470"/>
      <c r="V161" s="384"/>
      <c r="W161" s="384"/>
    </row>
    <row r="162" spans="1:23" s="6" customFormat="1" ht="1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67"/>
      <c r="M162" s="129"/>
      <c r="N162" s="129"/>
      <c r="O162" s="3"/>
      <c r="P162" s="3"/>
      <c r="Q162" s="3"/>
      <c r="R162" s="3"/>
      <c r="S162" s="3"/>
      <c r="T162" s="3"/>
      <c r="U162" s="470"/>
      <c r="V162" s="384"/>
      <c r="W162" s="384"/>
    </row>
    <row r="163" spans="1:23" s="6" customFormat="1" ht="1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67"/>
      <c r="M163" s="129"/>
      <c r="N163" s="129"/>
      <c r="O163" s="3"/>
      <c r="P163" s="3"/>
      <c r="Q163" s="3"/>
      <c r="R163" s="3"/>
      <c r="S163" s="3"/>
      <c r="T163" s="3"/>
      <c r="U163" s="470"/>
      <c r="V163" s="384"/>
      <c r="W163" s="384"/>
    </row>
    <row r="164" spans="1:23" s="7" customFormat="1" ht="1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67"/>
      <c r="M164" s="129"/>
      <c r="N164" s="129"/>
      <c r="O164" s="3"/>
      <c r="P164" s="3"/>
      <c r="Q164" s="3"/>
      <c r="R164" s="3"/>
      <c r="S164" s="3"/>
      <c r="T164" s="3"/>
      <c r="U164" s="470"/>
      <c r="V164" s="384"/>
      <c r="W164" s="384"/>
    </row>
    <row r="165" spans="1:23" s="7" customFormat="1" ht="1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67"/>
      <c r="M165" s="129"/>
      <c r="N165" s="129"/>
      <c r="O165" s="3"/>
      <c r="P165" s="3"/>
      <c r="Q165" s="3"/>
      <c r="R165" s="3"/>
      <c r="S165" s="3"/>
      <c r="T165" s="3"/>
      <c r="U165" s="470"/>
      <c r="V165" s="384"/>
      <c r="W165" s="384"/>
    </row>
    <row r="166" spans="1:23" s="7" customFormat="1" ht="1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67"/>
      <c r="M166" s="129"/>
      <c r="N166" s="129"/>
      <c r="O166" s="3"/>
      <c r="P166" s="3"/>
      <c r="Q166" s="3"/>
      <c r="R166" s="3"/>
      <c r="S166" s="3"/>
      <c r="T166" s="3"/>
      <c r="U166" s="470"/>
      <c r="V166" s="384"/>
      <c r="W166" s="384"/>
    </row>
    <row r="167" spans="1:23" s="7" customFormat="1" ht="1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67"/>
      <c r="M167" s="129"/>
      <c r="N167" s="129"/>
      <c r="O167" s="3"/>
      <c r="P167" s="3"/>
      <c r="Q167" s="3"/>
      <c r="R167" s="3"/>
      <c r="S167" s="3"/>
      <c r="T167" s="3"/>
      <c r="U167" s="470"/>
      <c r="V167" s="384"/>
      <c r="W167" s="384"/>
    </row>
    <row r="168" spans="1:23" s="7" customFormat="1" ht="1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67"/>
      <c r="M168" s="129"/>
      <c r="N168" s="129"/>
      <c r="O168" s="3"/>
      <c r="P168" s="3"/>
      <c r="Q168" s="3"/>
      <c r="R168" s="3"/>
      <c r="S168" s="3"/>
      <c r="T168" s="3"/>
      <c r="U168" s="470"/>
      <c r="V168" s="384"/>
      <c r="W168" s="384"/>
    </row>
    <row r="169" spans="1:23" s="6" customFormat="1" ht="1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67"/>
      <c r="M169" s="129"/>
      <c r="N169" s="129"/>
      <c r="O169" s="3"/>
      <c r="P169" s="3"/>
      <c r="Q169" s="3"/>
      <c r="R169" s="3"/>
      <c r="S169" s="3"/>
      <c r="T169" s="3"/>
      <c r="U169" s="470"/>
      <c r="V169" s="384"/>
      <c r="W169" s="384"/>
    </row>
    <row r="170" spans="1:23" s="6" customFormat="1" ht="1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67"/>
      <c r="M170" s="129"/>
      <c r="N170" s="129"/>
      <c r="O170" s="3"/>
      <c r="P170" s="3"/>
      <c r="Q170" s="3"/>
      <c r="R170" s="3"/>
      <c r="S170" s="3"/>
      <c r="T170" s="3"/>
      <c r="U170" s="470"/>
      <c r="V170" s="384"/>
      <c r="W170" s="384"/>
    </row>
    <row r="171" spans="1:23" s="6" customFormat="1" ht="1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67"/>
      <c r="M171" s="129"/>
      <c r="N171" s="129"/>
      <c r="O171" s="3"/>
      <c r="P171" s="3"/>
      <c r="Q171" s="3"/>
      <c r="R171" s="3"/>
      <c r="S171" s="3"/>
      <c r="T171" s="3"/>
      <c r="U171" s="470"/>
      <c r="V171" s="384"/>
      <c r="W171" s="384"/>
    </row>
    <row r="172" spans="1:23" s="6" customFormat="1" ht="1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67"/>
      <c r="M172" s="129"/>
      <c r="N172" s="129"/>
      <c r="O172" s="3"/>
      <c r="P172" s="3"/>
      <c r="Q172" s="3"/>
      <c r="R172" s="3"/>
      <c r="S172" s="3"/>
      <c r="T172" s="3"/>
      <c r="U172" s="470"/>
      <c r="V172" s="384"/>
      <c r="W172" s="384"/>
    </row>
    <row r="173" spans="1:23" s="6" customFormat="1" ht="1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67"/>
      <c r="M173" s="129"/>
      <c r="N173" s="129"/>
      <c r="O173" s="3"/>
      <c r="P173" s="3"/>
      <c r="Q173" s="3"/>
      <c r="R173" s="3"/>
      <c r="S173" s="3"/>
      <c r="T173" s="3"/>
      <c r="U173" s="470"/>
      <c r="V173" s="384"/>
      <c r="W173" s="384"/>
    </row>
    <row r="174" spans="1:23" s="6" customFormat="1" ht="1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67"/>
      <c r="M174" s="129"/>
      <c r="N174" s="129"/>
      <c r="O174" s="3"/>
      <c r="P174" s="3"/>
      <c r="Q174" s="3"/>
      <c r="R174" s="3"/>
      <c r="S174" s="3"/>
      <c r="T174" s="3"/>
      <c r="U174" s="470"/>
      <c r="V174" s="384"/>
      <c r="W174" s="384"/>
    </row>
    <row r="175" spans="1:23" s="6" customFormat="1" ht="1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67"/>
      <c r="M175" s="129"/>
      <c r="N175" s="129"/>
      <c r="O175" s="3"/>
      <c r="P175" s="3"/>
      <c r="Q175" s="3"/>
      <c r="R175" s="3"/>
      <c r="S175" s="3"/>
      <c r="T175" s="3"/>
      <c r="U175" s="470"/>
      <c r="V175" s="384"/>
      <c r="W175" s="384"/>
    </row>
    <row r="176" spans="1:23" s="6" customFormat="1" ht="1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67"/>
      <c r="M176" s="129"/>
      <c r="N176" s="129"/>
      <c r="O176" s="3"/>
      <c r="P176" s="3"/>
      <c r="Q176" s="3"/>
      <c r="R176" s="3"/>
      <c r="S176" s="3"/>
      <c r="T176" s="3"/>
      <c r="U176" s="470"/>
      <c r="V176" s="384"/>
      <c r="W176" s="384"/>
    </row>
    <row r="177" spans="1:23" s="6" customFormat="1" ht="1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67"/>
      <c r="M177" s="129"/>
      <c r="N177" s="129"/>
      <c r="O177" s="3"/>
      <c r="P177" s="3"/>
      <c r="Q177" s="3"/>
      <c r="R177" s="3"/>
      <c r="S177" s="3"/>
      <c r="T177" s="3"/>
      <c r="U177" s="470"/>
      <c r="V177" s="384"/>
      <c r="W177" s="384"/>
    </row>
    <row r="178" spans="1:23" s="7" customFormat="1" ht="1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67"/>
      <c r="M178" s="129"/>
      <c r="N178" s="129"/>
      <c r="O178" s="3"/>
      <c r="P178" s="3"/>
      <c r="Q178" s="3"/>
      <c r="R178" s="3"/>
      <c r="S178" s="3"/>
      <c r="T178" s="3"/>
      <c r="U178" s="470"/>
      <c r="V178" s="384"/>
      <c r="W178" s="384"/>
    </row>
    <row r="179" spans="1:23" s="7" customFormat="1" ht="15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67"/>
      <c r="M179" s="129"/>
      <c r="N179" s="129"/>
      <c r="O179" s="3"/>
      <c r="P179" s="3"/>
      <c r="Q179" s="3"/>
      <c r="R179" s="3"/>
      <c r="S179" s="3"/>
      <c r="T179" s="3"/>
      <c r="U179" s="470"/>
      <c r="V179" s="384"/>
      <c r="W179" s="384"/>
    </row>
    <row r="180" spans="1:23" s="7" customFormat="1" ht="15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67"/>
      <c r="M180" s="129"/>
      <c r="N180" s="129"/>
      <c r="O180" s="3"/>
      <c r="P180" s="3"/>
      <c r="Q180" s="3"/>
      <c r="R180" s="3"/>
      <c r="S180" s="3"/>
      <c r="T180" s="3"/>
      <c r="U180" s="470"/>
      <c r="V180" s="384"/>
      <c r="W180" s="384"/>
    </row>
    <row r="181" spans="1:23" s="6" customFormat="1" ht="1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67"/>
      <c r="M181" s="129"/>
      <c r="N181" s="129"/>
      <c r="O181" s="3"/>
      <c r="P181" s="3"/>
      <c r="Q181" s="3"/>
      <c r="R181" s="3"/>
      <c r="S181" s="3"/>
      <c r="T181" s="3"/>
      <c r="U181" s="470"/>
      <c r="V181" s="384"/>
      <c r="W181" s="384"/>
    </row>
    <row r="182" spans="1:23" s="6" customFormat="1" ht="15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67"/>
      <c r="M182" s="129"/>
      <c r="N182" s="129"/>
      <c r="O182" s="3"/>
      <c r="P182" s="3"/>
      <c r="Q182" s="3"/>
      <c r="R182" s="3"/>
      <c r="S182" s="3"/>
      <c r="T182" s="3"/>
      <c r="U182" s="470"/>
      <c r="V182" s="384"/>
      <c r="W182" s="384"/>
    </row>
    <row r="183" spans="1:23" s="6" customFormat="1" ht="15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67"/>
      <c r="M183" s="129"/>
      <c r="N183" s="129"/>
      <c r="O183" s="3"/>
      <c r="P183" s="3"/>
      <c r="Q183" s="3"/>
      <c r="R183" s="3"/>
      <c r="S183" s="3"/>
      <c r="T183" s="3"/>
      <c r="U183" s="470"/>
      <c r="V183" s="384"/>
      <c r="W183" s="384"/>
    </row>
    <row r="184" spans="1:23" s="6" customFormat="1" ht="15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67"/>
      <c r="M184" s="129"/>
      <c r="N184" s="129"/>
      <c r="O184" s="3"/>
      <c r="P184" s="3"/>
      <c r="Q184" s="3"/>
      <c r="R184" s="3"/>
      <c r="S184" s="3"/>
      <c r="T184" s="3"/>
      <c r="U184" s="470"/>
      <c r="V184" s="384"/>
      <c r="W184" s="384"/>
    </row>
    <row r="185" spans="1:23" s="6" customFormat="1" ht="15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67"/>
      <c r="M185" s="129"/>
      <c r="N185" s="129"/>
      <c r="O185" s="3"/>
      <c r="P185" s="3"/>
      <c r="Q185" s="3"/>
      <c r="R185" s="3"/>
      <c r="S185" s="3"/>
      <c r="T185" s="3"/>
      <c r="U185" s="470"/>
      <c r="V185" s="384"/>
      <c r="W185" s="384"/>
    </row>
    <row r="186" spans="1:23" s="6" customFormat="1" ht="15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67"/>
      <c r="M186" s="129"/>
      <c r="N186" s="129"/>
      <c r="O186" s="3"/>
      <c r="P186" s="3"/>
      <c r="Q186" s="3"/>
      <c r="R186" s="3"/>
      <c r="S186" s="3"/>
      <c r="T186" s="3"/>
      <c r="U186" s="470"/>
      <c r="V186" s="384"/>
      <c r="W186" s="384"/>
    </row>
    <row r="187" spans="1:23" s="6" customFormat="1" ht="15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67"/>
      <c r="M187" s="129"/>
      <c r="N187" s="129"/>
      <c r="O187" s="3"/>
      <c r="P187" s="3"/>
      <c r="Q187" s="3"/>
      <c r="R187" s="3"/>
      <c r="S187" s="3"/>
      <c r="T187" s="3"/>
      <c r="U187" s="470"/>
      <c r="V187" s="384"/>
      <c r="W187" s="384"/>
    </row>
    <row r="188" spans="1:23" s="7" customFormat="1" ht="15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67"/>
      <c r="M188" s="129"/>
      <c r="N188" s="129"/>
      <c r="O188" s="3"/>
      <c r="P188" s="3"/>
      <c r="Q188" s="3"/>
      <c r="R188" s="3"/>
      <c r="S188" s="3"/>
      <c r="T188" s="3"/>
      <c r="U188" s="470"/>
      <c r="V188" s="384"/>
      <c r="W188" s="384"/>
    </row>
    <row r="189" spans="1:23" s="6" customFormat="1" ht="15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67"/>
      <c r="M189" s="129"/>
      <c r="N189" s="129"/>
      <c r="O189" s="3"/>
      <c r="P189" s="3"/>
      <c r="Q189" s="3"/>
      <c r="R189" s="3"/>
      <c r="S189" s="3"/>
      <c r="T189" s="3"/>
      <c r="U189" s="470"/>
      <c r="V189" s="384"/>
      <c r="W189" s="384"/>
    </row>
    <row r="190" spans="1:23" s="6" customFormat="1" ht="15">
      <c r="A190" s="3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67"/>
      <c r="M190" s="129"/>
      <c r="N190" s="129"/>
      <c r="O190" s="3"/>
      <c r="P190" s="3"/>
      <c r="Q190" s="3"/>
      <c r="R190" s="3"/>
      <c r="S190" s="3"/>
      <c r="T190" s="3"/>
      <c r="U190" s="470"/>
      <c r="V190" s="384"/>
      <c r="W190" s="384"/>
    </row>
    <row r="191" spans="1:23" s="6" customFormat="1" ht="15">
      <c r="A191" s="3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67"/>
      <c r="M191" s="129"/>
      <c r="N191" s="129"/>
      <c r="O191" s="3"/>
      <c r="P191" s="3"/>
      <c r="Q191" s="3"/>
      <c r="R191" s="3"/>
      <c r="S191" s="3"/>
      <c r="T191" s="3"/>
      <c r="U191" s="470"/>
      <c r="V191" s="384"/>
      <c r="W191" s="384"/>
    </row>
    <row r="192" spans="1:23" s="6" customFormat="1" ht="15">
      <c r="A192" s="3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67"/>
      <c r="M192" s="129"/>
      <c r="N192" s="129"/>
      <c r="O192" s="3"/>
      <c r="P192" s="3"/>
      <c r="Q192" s="3"/>
      <c r="R192" s="3"/>
      <c r="S192" s="3"/>
      <c r="T192" s="3"/>
      <c r="U192" s="470"/>
      <c r="V192" s="384"/>
      <c r="W192" s="384"/>
    </row>
    <row r="193" spans="1:23" s="6" customFormat="1" ht="15">
      <c r="A193" s="3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67"/>
      <c r="M193" s="129"/>
      <c r="N193" s="129"/>
      <c r="O193" s="3"/>
      <c r="P193" s="3"/>
      <c r="Q193" s="3"/>
      <c r="R193" s="3"/>
      <c r="S193" s="3"/>
      <c r="T193" s="3"/>
      <c r="U193" s="470"/>
      <c r="V193" s="384"/>
      <c r="W193" s="384"/>
    </row>
    <row r="194" spans="1:23" s="6" customFormat="1" ht="15">
      <c r="A194" s="3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67"/>
      <c r="M194" s="129"/>
      <c r="N194" s="129"/>
      <c r="O194" s="3"/>
      <c r="P194" s="3"/>
      <c r="Q194" s="3"/>
      <c r="R194" s="3"/>
      <c r="S194" s="3"/>
      <c r="T194" s="3"/>
      <c r="U194" s="470"/>
      <c r="V194" s="384"/>
      <c r="W194" s="384"/>
    </row>
    <row r="195" spans="1:23" s="6" customFormat="1" ht="15">
      <c r="A195" s="3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67"/>
      <c r="M195" s="129"/>
      <c r="N195" s="129"/>
      <c r="O195" s="3"/>
      <c r="P195" s="3"/>
      <c r="Q195" s="3"/>
      <c r="R195" s="3"/>
      <c r="S195" s="3"/>
      <c r="T195" s="3"/>
      <c r="U195" s="470"/>
      <c r="V195" s="384"/>
      <c r="W195" s="384"/>
    </row>
    <row r="196" spans="1:23" s="6" customFormat="1" ht="15">
      <c r="A196" s="3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67"/>
      <c r="M196" s="129"/>
      <c r="N196" s="129"/>
      <c r="O196" s="3"/>
      <c r="P196" s="3"/>
      <c r="Q196" s="3"/>
      <c r="R196" s="3"/>
      <c r="S196" s="3"/>
      <c r="T196" s="3"/>
      <c r="U196" s="470"/>
      <c r="V196" s="384"/>
      <c r="W196" s="384"/>
    </row>
    <row r="197" spans="1:23" s="6" customFormat="1" ht="15">
      <c r="A197" s="3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67"/>
      <c r="M197" s="129"/>
      <c r="N197" s="129"/>
      <c r="O197" s="3"/>
      <c r="P197" s="3"/>
      <c r="Q197" s="3"/>
      <c r="R197" s="3"/>
      <c r="S197" s="3"/>
      <c r="T197" s="3"/>
      <c r="U197" s="470"/>
      <c r="V197" s="384"/>
      <c r="W197" s="384"/>
    </row>
  </sheetData>
  <sheetProtection/>
  <mergeCells count="88">
    <mergeCell ref="A1:B1"/>
    <mergeCell ref="A2:A3"/>
    <mergeCell ref="B2:B3"/>
    <mergeCell ref="C2:F2"/>
    <mergeCell ref="G2:J2"/>
    <mergeCell ref="A9:B9"/>
    <mergeCell ref="G9:L9"/>
    <mergeCell ref="A8:B8"/>
    <mergeCell ref="G8:L8"/>
    <mergeCell ref="S2:T3"/>
    <mergeCell ref="U2:U3"/>
    <mergeCell ref="N2:N3"/>
    <mergeCell ref="A4:B4"/>
    <mergeCell ref="C4:F4"/>
    <mergeCell ref="G4:L4"/>
    <mergeCell ref="K2:K3"/>
    <mergeCell ref="L2:L3"/>
    <mergeCell ref="O2:P3"/>
    <mergeCell ref="Q2:R3"/>
    <mergeCell ref="A10:B10"/>
    <mergeCell ref="G10:L10"/>
    <mergeCell ref="O10:U10"/>
    <mergeCell ref="A11:B11"/>
    <mergeCell ref="C11:F11"/>
    <mergeCell ref="G11:L11"/>
    <mergeCell ref="O11:U11"/>
    <mergeCell ref="A18:B18"/>
    <mergeCell ref="G18:L18"/>
    <mergeCell ref="O18:U18"/>
    <mergeCell ref="A19:B19"/>
    <mergeCell ref="G19:L19"/>
    <mergeCell ref="O19:U19"/>
    <mergeCell ref="A22:B22"/>
    <mergeCell ref="G22:L22"/>
    <mergeCell ref="O22:U22"/>
    <mergeCell ref="A23:B23"/>
    <mergeCell ref="G23:L23"/>
    <mergeCell ref="A20:B20"/>
    <mergeCell ref="G20:L20"/>
    <mergeCell ref="O20:U20"/>
    <mergeCell ref="G21:L21"/>
    <mergeCell ref="O21:U21"/>
    <mergeCell ref="A21:B21"/>
    <mergeCell ref="A24:B24"/>
    <mergeCell ref="C24:F24"/>
    <mergeCell ref="A31:B31"/>
    <mergeCell ref="G31:L31"/>
    <mergeCell ref="M76:U76"/>
    <mergeCell ref="O31:U31"/>
    <mergeCell ref="A72:B72"/>
    <mergeCell ref="A32:B32"/>
    <mergeCell ref="A30:B30"/>
    <mergeCell ref="G30:L30"/>
    <mergeCell ref="O30:U30"/>
    <mergeCell ref="A78:B78"/>
    <mergeCell ref="G78:L78"/>
    <mergeCell ref="A68:B68"/>
    <mergeCell ref="C68:F68"/>
    <mergeCell ref="G68:L68"/>
    <mergeCell ref="A76:B76"/>
    <mergeCell ref="G76:L76"/>
    <mergeCell ref="A77:B77"/>
    <mergeCell ref="C75:F75"/>
    <mergeCell ref="A75:B75"/>
    <mergeCell ref="G80:L80"/>
    <mergeCell ref="G81:L81"/>
    <mergeCell ref="M77:U77"/>
    <mergeCell ref="M78:U78"/>
    <mergeCell ref="G82:L82"/>
    <mergeCell ref="G79:L79"/>
    <mergeCell ref="G77:L77"/>
    <mergeCell ref="W2:W3"/>
    <mergeCell ref="O24:U24"/>
    <mergeCell ref="M68:U68"/>
    <mergeCell ref="M75:U75"/>
    <mergeCell ref="G66:L66"/>
    <mergeCell ref="G67:L67"/>
    <mergeCell ref="M67:N67"/>
    <mergeCell ref="G24:L24"/>
    <mergeCell ref="V2:V3"/>
    <mergeCell ref="M2:M3"/>
    <mergeCell ref="G75:L75"/>
    <mergeCell ref="G32:L32"/>
    <mergeCell ref="O32:U32"/>
    <mergeCell ref="O23:U23"/>
    <mergeCell ref="O9:U9"/>
    <mergeCell ref="O8:U8"/>
    <mergeCell ref="O4:U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3"/>
  <sheetViews>
    <sheetView zoomScale="85" zoomScaleNormal="85"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5" sqref="A35"/>
    </sheetView>
  </sheetViews>
  <sheetFormatPr defaultColWidth="10.7109375" defaultRowHeight="12.75"/>
  <cols>
    <col min="1" max="1" width="18.7109375" style="3" customWidth="1"/>
    <col min="2" max="2" width="60.7109375" style="1" customWidth="1"/>
    <col min="3" max="12" width="4.28125" style="4" customWidth="1"/>
    <col min="13" max="13" width="4.7109375" style="101" hidden="1" customWidth="1"/>
    <col min="14" max="14" width="12.7109375" style="101" hidden="1" customWidth="1"/>
    <col min="15" max="15" width="17.140625" style="480" customWidth="1"/>
    <col min="16" max="16" width="42.421875" style="21" customWidth="1"/>
    <col min="17" max="17" width="6.28125" style="3" customWidth="1"/>
    <col min="18" max="18" width="14.8515625" style="3" customWidth="1"/>
    <col min="19" max="19" width="6.00390625" style="3" customWidth="1"/>
    <col min="20" max="20" width="13.28125" style="3" customWidth="1"/>
    <col min="21" max="21" width="28.28125" style="488" customWidth="1"/>
    <col min="22" max="23" width="0" style="384" hidden="1" customWidth="1"/>
    <col min="24" max="16384" width="10.7109375" style="1" customWidth="1"/>
  </cols>
  <sheetData>
    <row r="1" spans="1:23" s="2" customFormat="1" ht="39.75" customHeight="1" thickBot="1">
      <c r="A1" s="684" t="s">
        <v>713</v>
      </c>
      <c r="B1" s="685"/>
      <c r="C1" s="15"/>
      <c r="D1" s="15"/>
      <c r="E1" s="15"/>
      <c r="F1" s="15"/>
      <c r="G1" s="15"/>
      <c r="H1" s="15"/>
      <c r="I1" s="15"/>
      <c r="J1" s="15"/>
      <c r="K1" s="15"/>
      <c r="L1" s="15"/>
      <c r="M1" s="100"/>
      <c r="N1" s="100"/>
      <c r="O1" s="5"/>
      <c r="P1" s="301"/>
      <c r="Q1" s="3"/>
      <c r="R1" s="3"/>
      <c r="S1" s="3"/>
      <c r="T1" s="3"/>
      <c r="U1" s="484"/>
      <c r="V1" s="371"/>
      <c r="W1" s="371"/>
    </row>
    <row r="2" spans="1:23" ht="18" customHeight="1" thickTop="1">
      <c r="A2" s="607" t="s">
        <v>3</v>
      </c>
      <c r="B2" s="599" t="s">
        <v>2</v>
      </c>
      <c r="C2" s="609" t="s">
        <v>31</v>
      </c>
      <c r="D2" s="610"/>
      <c r="E2" s="610"/>
      <c r="F2" s="610"/>
      <c r="G2" s="609" t="s">
        <v>33</v>
      </c>
      <c r="H2" s="610"/>
      <c r="I2" s="610"/>
      <c r="J2" s="610"/>
      <c r="K2" s="597" t="s">
        <v>34</v>
      </c>
      <c r="L2" s="601" t="s">
        <v>35</v>
      </c>
      <c r="M2" s="698" t="s">
        <v>200</v>
      </c>
      <c r="N2" s="700" t="s">
        <v>203</v>
      </c>
      <c r="O2" s="607" t="s">
        <v>4</v>
      </c>
      <c r="P2" s="599"/>
      <c r="Q2" s="599" t="s">
        <v>5</v>
      </c>
      <c r="R2" s="599"/>
      <c r="S2" s="599" t="s">
        <v>11</v>
      </c>
      <c r="T2" s="599"/>
      <c r="U2" s="615" t="s">
        <v>6</v>
      </c>
      <c r="V2" s="615" t="s">
        <v>215</v>
      </c>
      <c r="W2" s="615" t="s">
        <v>216</v>
      </c>
    </row>
    <row r="3" spans="1:23" ht="16.5" customHeight="1">
      <c r="A3" s="608"/>
      <c r="B3" s="600"/>
      <c r="C3" s="26">
        <v>1</v>
      </c>
      <c r="D3" s="27">
        <v>2</v>
      </c>
      <c r="E3" s="27">
        <v>3</v>
      </c>
      <c r="F3" s="27">
        <v>4</v>
      </c>
      <c r="G3" s="26" t="s">
        <v>0</v>
      </c>
      <c r="H3" s="27" t="s">
        <v>1</v>
      </c>
      <c r="I3" s="27" t="s">
        <v>10</v>
      </c>
      <c r="J3" s="27" t="s">
        <v>32</v>
      </c>
      <c r="K3" s="598"/>
      <c r="L3" s="602"/>
      <c r="M3" s="699"/>
      <c r="N3" s="701"/>
      <c r="O3" s="608"/>
      <c r="P3" s="600"/>
      <c r="Q3" s="600"/>
      <c r="R3" s="600"/>
      <c r="S3" s="600"/>
      <c r="T3" s="600"/>
      <c r="U3" s="616"/>
      <c r="V3" s="616"/>
      <c r="W3" s="616"/>
    </row>
    <row r="4" spans="1:23" s="6" customFormat="1" ht="19.5" customHeight="1">
      <c r="A4" s="588" t="s">
        <v>649</v>
      </c>
      <c r="B4" s="589"/>
      <c r="C4" s="572"/>
      <c r="D4" s="573"/>
      <c r="E4" s="573"/>
      <c r="F4" s="573"/>
      <c r="G4" s="572"/>
      <c r="H4" s="573"/>
      <c r="I4" s="573"/>
      <c r="J4" s="573"/>
      <c r="K4" s="573"/>
      <c r="L4" s="574"/>
      <c r="M4" s="489"/>
      <c r="N4" s="78"/>
      <c r="O4" s="572"/>
      <c r="P4" s="573"/>
      <c r="Q4" s="573"/>
      <c r="R4" s="573"/>
      <c r="S4" s="573"/>
      <c r="T4" s="573"/>
      <c r="U4" s="574"/>
      <c r="V4" s="387"/>
      <c r="W4" s="387"/>
    </row>
    <row r="5" spans="1:23" s="6" customFormat="1" ht="15">
      <c r="A5" s="443" t="str">
        <f>közös!A5</f>
        <v>bioinfub17em</v>
      </c>
      <c r="B5" s="341" t="str">
        <f>közös!B5</f>
        <v>Bioinformatika EA</v>
      </c>
      <c r="C5" s="85" t="str">
        <f>közös!C5</f>
        <v>x</v>
      </c>
      <c r="D5" s="13"/>
      <c r="E5" s="13"/>
      <c r="F5" s="11"/>
      <c r="G5" s="85">
        <f>közös!G5</f>
        <v>2</v>
      </c>
      <c r="H5" s="20" t="s">
        <v>42</v>
      </c>
      <c r="I5" s="20"/>
      <c r="J5" s="57"/>
      <c r="K5" s="87">
        <f>közös!K5</f>
        <v>2</v>
      </c>
      <c r="L5" s="87" t="str">
        <f>közös!L5</f>
        <v>DK</v>
      </c>
      <c r="M5" s="112" t="str">
        <f>közös!M5</f>
        <v>D</v>
      </c>
      <c r="N5" s="112" t="str">
        <f>közös!N5</f>
        <v>–</v>
      </c>
      <c r="O5" s="437" t="s">
        <v>457</v>
      </c>
      <c r="P5" s="352" t="str">
        <f>közös!P5</f>
        <v>Bioinformatika GY (t)</v>
      </c>
      <c r="Q5" s="14"/>
      <c r="R5" s="12"/>
      <c r="S5" s="14"/>
      <c r="T5" s="14"/>
      <c r="U5" s="490" t="str">
        <f>közös!U5</f>
        <v>Vellai Tibor</v>
      </c>
      <c r="V5" s="388" t="str">
        <f>közös!V5</f>
        <v>DJ8ZCZ</v>
      </c>
      <c r="W5" s="388" t="str">
        <f>közös!W5</f>
        <v>GEN</v>
      </c>
    </row>
    <row r="6" spans="1:23" s="6" customFormat="1" ht="15">
      <c r="A6" s="443" t="str">
        <f>közös!A6</f>
        <v>bioinfub17gm</v>
      </c>
      <c r="B6" s="341" t="str">
        <f>közös!B6</f>
        <v>Bioinformatika GY</v>
      </c>
      <c r="C6" s="85" t="str">
        <f>közös!C6</f>
        <v>x</v>
      </c>
      <c r="D6" s="13"/>
      <c r="E6" s="13"/>
      <c r="F6" s="11"/>
      <c r="G6" s="29"/>
      <c r="H6" s="83">
        <f>közös!H6</f>
        <v>2</v>
      </c>
      <c r="I6" s="20"/>
      <c r="J6" s="57"/>
      <c r="K6" s="87">
        <f>közös!K6</f>
        <v>4</v>
      </c>
      <c r="L6" s="87" t="str">
        <f>közös!L6</f>
        <v>Gyj</v>
      </c>
      <c r="M6" s="112" t="str">
        <f>közös!M6</f>
        <v>(5)</v>
      </c>
      <c r="N6" s="112" t="str">
        <f>közös!N6</f>
        <v>számolási</v>
      </c>
      <c r="O6" s="437" t="s">
        <v>456</v>
      </c>
      <c r="P6" s="352" t="str">
        <f>közös!P6</f>
        <v>Bioinformatika EA (t)</v>
      </c>
      <c r="Q6" s="14"/>
      <c r="R6" s="12"/>
      <c r="S6" s="14"/>
      <c r="T6" s="14"/>
      <c r="U6" s="490" t="str">
        <f>közös!U6</f>
        <v>Vellai Tibor</v>
      </c>
      <c r="V6" s="388" t="str">
        <f>közös!V6</f>
        <v>DJ8ZCZ</v>
      </c>
      <c r="W6" s="388" t="str">
        <f>közös!W6</f>
        <v>GEN</v>
      </c>
    </row>
    <row r="7" spans="1:23" s="6" customFormat="1" ht="15">
      <c r="A7" s="443" t="str">
        <f>közös!A7</f>
        <v>biometub17vm</v>
      </c>
      <c r="B7" s="341" t="str">
        <f>közös!B7</f>
        <v>Biometria, haladó biostatisztika EA+GY</v>
      </c>
      <c r="C7" s="85" t="str">
        <f>közös!C7</f>
        <v>x</v>
      </c>
      <c r="D7" s="13"/>
      <c r="E7" s="13"/>
      <c r="F7" s="11"/>
      <c r="G7" s="83">
        <f>közös!G7</f>
        <v>1</v>
      </c>
      <c r="H7" s="83">
        <f>közös!H7</f>
        <v>2</v>
      </c>
      <c r="I7" s="20"/>
      <c r="J7" s="57"/>
      <c r="K7" s="87">
        <f>közös!K7</f>
        <v>5</v>
      </c>
      <c r="L7" s="87" t="str">
        <f>közös!L7</f>
        <v>Gyj</v>
      </c>
      <c r="M7" s="112" t="str">
        <f>közös!M7</f>
        <v>(5)</v>
      </c>
      <c r="N7" s="112" t="str">
        <f>közös!N7</f>
        <v>számolási</v>
      </c>
      <c r="O7" s="450"/>
      <c r="P7" s="303" t="str">
        <f>közös!P7</f>
        <v>–</v>
      </c>
      <c r="Q7" s="14"/>
      <c r="R7" s="12"/>
      <c r="S7" s="14"/>
      <c r="T7" s="14"/>
      <c r="U7" s="490" t="str">
        <f>közös!U7</f>
        <v>Podani János</v>
      </c>
      <c r="V7" s="388" t="str">
        <f>közös!V7</f>
        <v>XF4SL5</v>
      </c>
      <c r="W7" s="388" t="str">
        <f>közös!W7</f>
        <v>NRT</v>
      </c>
    </row>
    <row r="8" spans="1:23" s="6" customFormat="1" ht="15">
      <c r="A8" s="583" t="s">
        <v>39</v>
      </c>
      <c r="B8" s="584"/>
      <c r="C8" s="35">
        <f>SUMIF(C5:C7,"=x",$G5:$G7)+SUMIF(C5:C7,"=x",$H5:$H7)+SUMIF(C5:C7,"=x",$I5:$I7)</f>
        <v>7</v>
      </c>
      <c r="D8" s="36">
        <f>SUMIF(D5:D7,"=x",$G5:$G7)+SUMIF(D5:D7,"=x",$H5:$H7)+SUMIF(D5:D7,"=x",$I5:$I7)</f>
        <v>0</v>
      </c>
      <c r="E8" s="36">
        <f>SUMIF(E5:E7,"=x",$G5:$G7)+SUMIF(E5:E7,"=x",$H5:$H7)+SUMIF(E5:E7,"=x",$I5:$I7)</f>
        <v>0</v>
      </c>
      <c r="F8" s="36">
        <f>SUMIF(F5:F7,"=x",$G5:$G7)+SUMIF(F5:F7,"=x",$H5:$H7)+SUMIF(F5:F7,"=x",$I5:$I7)</f>
        <v>0</v>
      </c>
      <c r="G8" s="590">
        <f>SUM(C8:F8)</f>
        <v>7</v>
      </c>
      <c r="H8" s="591"/>
      <c r="I8" s="591"/>
      <c r="J8" s="591"/>
      <c r="K8" s="591"/>
      <c r="L8" s="592"/>
      <c r="M8" s="491"/>
      <c r="N8" s="114"/>
      <c r="O8" s="580"/>
      <c r="P8" s="581"/>
      <c r="Q8" s="581"/>
      <c r="R8" s="581"/>
      <c r="S8" s="581"/>
      <c r="T8" s="581"/>
      <c r="U8" s="582"/>
      <c r="V8" s="367"/>
      <c r="W8" s="367"/>
    </row>
    <row r="9" spans="1:23" s="6" customFormat="1" ht="15">
      <c r="A9" s="593" t="s">
        <v>40</v>
      </c>
      <c r="B9" s="594"/>
      <c r="C9" s="38">
        <f>SUMIF(C5:C7,"=x",$K5:$K7)</f>
        <v>11</v>
      </c>
      <c r="D9" s="39">
        <f>SUMIF(D5:D7,"=x",$K5:$K7)</f>
        <v>0</v>
      </c>
      <c r="E9" s="39">
        <f>SUMIF(E5:E7,"=x",$K5:$K7)</f>
        <v>0</v>
      </c>
      <c r="F9" s="39">
        <f>SUMIF(F5:F7,"=x",$K5:$K7)</f>
        <v>0</v>
      </c>
      <c r="G9" s="585">
        <f>SUM(C9:F9)</f>
        <v>11</v>
      </c>
      <c r="H9" s="586"/>
      <c r="I9" s="586"/>
      <c r="J9" s="586"/>
      <c r="K9" s="586"/>
      <c r="L9" s="587"/>
      <c r="M9" s="492"/>
      <c r="N9" s="115"/>
      <c r="O9" s="580"/>
      <c r="P9" s="581"/>
      <c r="Q9" s="581"/>
      <c r="R9" s="581"/>
      <c r="S9" s="581"/>
      <c r="T9" s="581"/>
      <c r="U9" s="582"/>
      <c r="V9" s="367"/>
      <c r="W9" s="367"/>
    </row>
    <row r="10" spans="1:23" s="6" customFormat="1" ht="15">
      <c r="A10" s="575" t="s">
        <v>41</v>
      </c>
      <c r="B10" s="576"/>
      <c r="C10" s="32">
        <f>SUMPRODUCT(--(C5:C7="x"),--($L5:$L7="K"))</f>
        <v>0</v>
      </c>
      <c r="D10" s="33">
        <f>SUMPRODUCT(--(D$5:D$7="x"),--($L$5:$L$7="K"))</f>
        <v>0</v>
      </c>
      <c r="E10" s="33">
        <f>SUMPRODUCT(--(E$5:E$7="x"),--($L$5:$L$7="K"))</f>
        <v>0</v>
      </c>
      <c r="F10" s="33">
        <f>SUMPRODUCT(--(F$5:F$7="x"),--($L$5:$L$7="K"))</f>
        <v>0</v>
      </c>
      <c r="G10" s="577">
        <f>SUM(C10:F10)</f>
        <v>0</v>
      </c>
      <c r="H10" s="578"/>
      <c r="I10" s="578"/>
      <c r="J10" s="578"/>
      <c r="K10" s="578"/>
      <c r="L10" s="579"/>
      <c r="M10" s="119"/>
      <c r="N10" s="116"/>
      <c r="O10" s="580"/>
      <c r="P10" s="581"/>
      <c r="Q10" s="581"/>
      <c r="R10" s="581"/>
      <c r="S10" s="581"/>
      <c r="T10" s="581"/>
      <c r="U10" s="582"/>
      <c r="V10" s="367"/>
      <c r="W10" s="367"/>
    </row>
    <row r="11" spans="1:23" s="6" customFormat="1" ht="19.5" customHeight="1">
      <c r="A11" s="588" t="s">
        <v>650</v>
      </c>
      <c r="B11" s="589"/>
      <c r="C11" s="572"/>
      <c r="D11" s="573"/>
      <c r="E11" s="573"/>
      <c r="F11" s="573"/>
      <c r="G11" s="572"/>
      <c r="H11" s="573"/>
      <c r="I11" s="573"/>
      <c r="J11" s="573"/>
      <c r="K11" s="573"/>
      <c r="L11" s="574"/>
      <c r="M11" s="118"/>
      <c r="N11" s="111"/>
      <c r="O11" s="572"/>
      <c r="P11" s="573"/>
      <c r="Q11" s="573"/>
      <c r="R11" s="573"/>
      <c r="S11" s="573"/>
      <c r="T11" s="573"/>
      <c r="U11" s="574"/>
      <c r="V11" s="367"/>
      <c r="W11" s="367"/>
    </row>
    <row r="12" spans="1:23" s="6" customFormat="1" ht="15">
      <c r="A12" s="443" t="str">
        <f>közös!A12</f>
        <v>bioetiub17em</v>
      </c>
      <c r="B12" s="341" t="str">
        <f>közös!B12</f>
        <v>Bioetika és tudományfilozófia EA</v>
      </c>
      <c r="C12" s="85" t="str">
        <f>közös!C12</f>
        <v>x</v>
      </c>
      <c r="D12" s="13"/>
      <c r="E12" s="13"/>
      <c r="F12" s="11"/>
      <c r="G12" s="85">
        <f>közös!G12</f>
        <v>1</v>
      </c>
      <c r="H12" s="20"/>
      <c r="I12" s="20"/>
      <c r="J12" s="57"/>
      <c r="K12" s="87">
        <f>közös!K12</f>
        <v>1</v>
      </c>
      <c r="L12" s="87" t="str">
        <f>közös!L12</f>
        <v>K</v>
      </c>
      <c r="M12" s="112" t="str">
        <f>közös!M12</f>
        <v>írás</v>
      </c>
      <c r="N12" s="112"/>
      <c r="O12" s="450"/>
      <c r="P12" s="302" t="str">
        <f>közös!P12</f>
        <v>–</v>
      </c>
      <c r="Q12" s="14"/>
      <c r="R12" s="12"/>
      <c r="S12" s="14"/>
      <c r="T12" s="14"/>
      <c r="U12" s="490" t="str">
        <f>közös!U12</f>
        <v>Lőw Péter</v>
      </c>
      <c r="V12" s="388" t="str">
        <f>közös!V12</f>
        <v>RUU129</v>
      </c>
      <c r="W12" s="388" t="str">
        <f>közös!W12</f>
        <v>ASF</v>
      </c>
    </row>
    <row r="13" spans="1:23" s="6" customFormat="1" ht="15">
      <c r="A13" s="443" t="str">
        <f>közös!A13</f>
        <v>kutmodub17gm</v>
      </c>
      <c r="B13" s="341" t="str">
        <f>közös!B13</f>
        <v>Kutatásmódszertan GY</v>
      </c>
      <c r="C13" s="85" t="str">
        <f>közös!C13</f>
        <v>x</v>
      </c>
      <c r="D13" s="13"/>
      <c r="E13" s="13"/>
      <c r="F13" s="11"/>
      <c r="G13" s="29"/>
      <c r="H13" s="83">
        <f>közös!H13</f>
        <v>3</v>
      </c>
      <c r="I13" s="20"/>
      <c r="J13" s="57" t="s">
        <v>42</v>
      </c>
      <c r="K13" s="87">
        <f>közös!K13</f>
        <v>6</v>
      </c>
      <c r="L13" s="87" t="str">
        <f>közös!L13</f>
        <v>Gyj</v>
      </c>
      <c r="M13" s="112" t="str">
        <f>közös!M13</f>
        <v>(5)</v>
      </c>
      <c r="N13" s="112" t="str">
        <f>közös!N13</f>
        <v>szem-gyak</v>
      </c>
      <c r="O13" s="450"/>
      <c r="P13" s="303" t="str">
        <f>közös!P13</f>
        <v>–</v>
      </c>
      <c r="Q13" s="14"/>
      <c r="R13" s="12"/>
      <c r="S13" s="14"/>
      <c r="T13" s="14"/>
      <c r="U13" s="490" t="str">
        <f>közös!U13</f>
        <v>Miklósi Ádám</v>
      </c>
      <c r="V13" s="388" t="str">
        <f>közös!V13</f>
        <v>WB4YD1</v>
      </c>
      <c r="W13" s="388" t="str">
        <f>közös!W13</f>
        <v>ETO</v>
      </c>
    </row>
    <row r="14" spans="1:23" s="6" customFormat="1" ht="15">
      <c r="A14" s="443" t="str">
        <f>közös!A14</f>
        <v>gentecub17em</v>
      </c>
      <c r="B14" s="341" t="str">
        <f>közös!B14</f>
        <v>Géntechnológia EA</v>
      </c>
      <c r="C14" s="85" t="str">
        <f>közös!C14</f>
        <v>x</v>
      </c>
      <c r="D14" s="13" t="s">
        <v>42</v>
      </c>
      <c r="E14" s="13"/>
      <c r="F14" s="11"/>
      <c r="G14" s="85">
        <f>közös!G14</f>
        <v>2</v>
      </c>
      <c r="H14" s="20"/>
      <c r="I14" s="20"/>
      <c r="J14" s="57" t="s">
        <v>42</v>
      </c>
      <c r="K14" s="87">
        <f>közös!K14</f>
        <v>2</v>
      </c>
      <c r="L14" s="87" t="str">
        <f>közös!L14</f>
        <v>K</v>
      </c>
      <c r="M14" s="112" t="str">
        <f>közös!M14</f>
        <v>írás</v>
      </c>
      <c r="N14" s="112"/>
      <c r="O14" s="450"/>
      <c r="P14" s="304" t="str">
        <f>közös!P14</f>
        <v>–</v>
      </c>
      <c r="Q14" s="14"/>
      <c r="R14" s="12"/>
      <c r="S14" s="14"/>
      <c r="T14" s="14"/>
      <c r="U14" s="490" t="str">
        <f>közös!U14</f>
        <v>Málnási-Csizmadia András</v>
      </c>
      <c r="V14" s="388" t="str">
        <f>közös!V14</f>
        <v>TUEPC6</v>
      </c>
      <c r="W14" s="388" t="str">
        <f>közös!W14</f>
        <v>BIK</v>
      </c>
    </row>
    <row r="15" spans="1:23" s="6" customFormat="1" ht="15">
      <c r="A15" s="443" t="str">
        <f>közös!A15</f>
        <v>rendb1ub17em</v>
      </c>
      <c r="B15" s="341" t="str">
        <f>közös!B15</f>
        <v>Rendszerbiológia és omika tudományok I. EA</v>
      </c>
      <c r="C15" s="28"/>
      <c r="D15" s="83" t="str">
        <f>közös!D15</f>
        <v>x</v>
      </c>
      <c r="E15" s="13"/>
      <c r="F15" s="11"/>
      <c r="G15" s="85">
        <f>közös!G15</f>
        <v>2</v>
      </c>
      <c r="H15" s="20"/>
      <c r="I15" s="20" t="s">
        <v>42</v>
      </c>
      <c r="J15" s="57" t="s">
        <v>42</v>
      </c>
      <c r="K15" s="87">
        <f>közös!K15</f>
        <v>2</v>
      </c>
      <c r="L15" s="87" t="str">
        <f>közös!L15</f>
        <v>AK</v>
      </c>
      <c r="M15" s="112" t="str">
        <f>közös!M15</f>
        <v>A</v>
      </c>
      <c r="N15" s="112"/>
      <c r="O15" s="472"/>
      <c r="P15" s="305" t="str">
        <f>közös!P15</f>
        <v>–</v>
      </c>
      <c r="Q15" s="14"/>
      <c r="R15" s="12"/>
      <c r="S15" s="14"/>
      <c r="T15" s="14"/>
      <c r="U15" s="490" t="str">
        <f>közös!U15</f>
        <v>Dobolyi Árpád</v>
      </c>
      <c r="V15" s="388" t="str">
        <f>közös!V15</f>
        <v>GLDXEV</v>
      </c>
      <c r="W15" s="388" t="str">
        <f>közös!W15</f>
        <v>ÉNB</v>
      </c>
    </row>
    <row r="16" spans="1:23" s="6" customFormat="1" ht="15">
      <c r="A16" s="443" t="str">
        <f>közös!A16</f>
        <v>terembub17em</v>
      </c>
      <c r="B16" s="341" t="str">
        <f>közös!B16</f>
        <v>Természet és ember EA</v>
      </c>
      <c r="C16" s="28"/>
      <c r="D16" s="13" t="s">
        <v>42</v>
      </c>
      <c r="E16" s="83" t="str">
        <f>közös!E16</f>
        <v>x</v>
      </c>
      <c r="F16" s="11"/>
      <c r="G16" s="85">
        <f>közös!G16</f>
        <v>2</v>
      </c>
      <c r="H16" s="20"/>
      <c r="I16" s="20" t="s">
        <v>42</v>
      </c>
      <c r="J16" s="57" t="s">
        <v>42</v>
      </c>
      <c r="K16" s="87">
        <f>közös!K16</f>
        <v>2</v>
      </c>
      <c r="L16" s="87" t="str">
        <f>közös!L16</f>
        <v>K</v>
      </c>
      <c r="M16" s="112" t="str">
        <f>közös!M16</f>
        <v>írás</v>
      </c>
      <c r="N16" s="112"/>
      <c r="O16" s="450"/>
      <c r="P16" s="303" t="str">
        <f>közös!P16</f>
        <v>–</v>
      </c>
      <c r="Q16" s="14"/>
      <c r="R16" s="12"/>
      <c r="S16" s="14"/>
      <c r="T16" s="14"/>
      <c r="U16" s="490" t="str">
        <f>közös!U16</f>
        <v>Oborny Beáta</v>
      </c>
      <c r="V16" s="388" t="str">
        <f>közös!V16</f>
        <v>BZXA89</v>
      </c>
      <c r="W16" s="388" t="str">
        <f>közös!W16</f>
        <v>NRT</v>
      </c>
    </row>
    <row r="17" spans="1:23" s="6" customFormat="1" ht="15">
      <c r="A17" s="443" t="str">
        <f>közös!A17</f>
        <v>mamgy1ub17gm</v>
      </c>
      <c r="B17" s="341" t="str">
        <f>közös!B17</f>
        <v>Magasabb módszertani gyakorlat I. GY</v>
      </c>
      <c r="C17" s="28"/>
      <c r="D17" s="83" t="str">
        <f>közös!D17</f>
        <v>x</v>
      </c>
      <c r="E17" s="13"/>
      <c r="F17" s="11"/>
      <c r="G17" s="29"/>
      <c r="H17" s="83">
        <f>közös!H17</f>
        <v>1</v>
      </c>
      <c r="I17" s="20"/>
      <c r="J17" s="57"/>
      <c r="K17" s="87">
        <f>közös!K17</f>
        <v>4</v>
      </c>
      <c r="L17" s="87" t="s">
        <v>705</v>
      </c>
      <c r="M17" s="112" t="str">
        <f>közös!M17</f>
        <v>(3)</v>
      </c>
      <c r="N17" s="112"/>
      <c r="O17" s="450"/>
      <c r="P17" s="303" t="str">
        <f>közös!P17</f>
        <v>–</v>
      </c>
      <c r="Q17" s="14"/>
      <c r="R17" s="12"/>
      <c r="S17" s="14"/>
      <c r="T17" s="14"/>
      <c r="U17" s="490"/>
      <c r="V17" s="388"/>
      <c r="W17" s="367"/>
    </row>
    <row r="18" spans="1:23" s="6" customFormat="1" ht="15">
      <c r="A18" s="583" t="s">
        <v>39</v>
      </c>
      <c r="B18" s="584"/>
      <c r="C18" s="35">
        <f>SUMIF(C12:C17,"=x",$G12:$G17)+SUMIF(C12:C17,"=x",$H12:$H17)+SUMIF(C12:C17,"=x",$I12:$I17)</f>
        <v>6</v>
      </c>
      <c r="D18" s="36">
        <f>SUMIF(D12:D17,"=x",$G12:$G17)+SUMIF(D12:D17,"=x",$H12:$H17)+SUMIF(D12:D17,"=x",$I12:$I17)</f>
        <v>3</v>
      </c>
      <c r="E18" s="36">
        <f>SUMIF(E12:E17,"=x",$G12:$G17)+SUMIF(E12:E17,"=x",$H12:$H17)+SUMIF(E12:E17,"=x",$I12:$I17)</f>
        <v>2</v>
      </c>
      <c r="F18" s="36">
        <f>SUMIF(F12:F17,"=x",$G12:$G17)+SUMIF(F12:F17,"=x",$H12:$H17)+SUMIF(F12:F17,"=x",$I12:$I17)</f>
        <v>0</v>
      </c>
      <c r="G18" s="590">
        <f aca="true" t="shared" si="0" ref="G18:G23">SUM(C18:F18)</f>
        <v>11</v>
      </c>
      <c r="H18" s="591"/>
      <c r="I18" s="591"/>
      <c r="J18" s="591"/>
      <c r="K18" s="591"/>
      <c r="L18" s="592"/>
      <c r="M18" s="493"/>
      <c r="N18" s="79"/>
      <c r="O18" s="580"/>
      <c r="P18" s="581"/>
      <c r="Q18" s="581"/>
      <c r="R18" s="581"/>
      <c r="S18" s="581"/>
      <c r="T18" s="581"/>
      <c r="U18" s="582"/>
      <c r="V18" s="367"/>
      <c r="W18" s="367"/>
    </row>
    <row r="19" spans="1:23" s="6" customFormat="1" ht="15">
      <c r="A19" s="593" t="s">
        <v>40</v>
      </c>
      <c r="B19" s="594"/>
      <c r="C19" s="38">
        <f>SUMIF(C12:C17,"=x",$K12:$K17)</f>
        <v>9</v>
      </c>
      <c r="D19" s="39">
        <f>SUMIF(D12:D17,"=x",$K12:$K17)</f>
        <v>6</v>
      </c>
      <c r="E19" s="39">
        <f>SUMIF(E12:E17,"=x",$K12:$K17)</f>
        <v>2</v>
      </c>
      <c r="F19" s="39">
        <f>SUMIF(F12:F17,"=x",$K12:$K17)</f>
        <v>0</v>
      </c>
      <c r="G19" s="585">
        <f t="shared" si="0"/>
        <v>17</v>
      </c>
      <c r="H19" s="586"/>
      <c r="I19" s="586"/>
      <c r="J19" s="586"/>
      <c r="K19" s="586"/>
      <c r="L19" s="587"/>
      <c r="M19" s="494"/>
      <c r="N19" s="80"/>
      <c r="O19" s="580"/>
      <c r="P19" s="581"/>
      <c r="Q19" s="581"/>
      <c r="R19" s="581"/>
      <c r="S19" s="581"/>
      <c r="T19" s="581"/>
      <c r="U19" s="582"/>
      <c r="V19" s="367"/>
      <c r="W19" s="367"/>
    </row>
    <row r="20" spans="1:23" s="6" customFormat="1" ht="15.75" thickBot="1">
      <c r="A20" s="575" t="s">
        <v>41</v>
      </c>
      <c r="B20" s="576"/>
      <c r="C20" s="32">
        <f>SUMPRODUCT(--(C12:C17="x"),--($L12:$L17="K"))</f>
        <v>2</v>
      </c>
      <c r="D20" s="33">
        <f>SUMPRODUCT(--(D12:D17="x"),--($L12:$L17="K"))</f>
        <v>0</v>
      </c>
      <c r="E20" s="33">
        <f>SUMPRODUCT(--(E12:E17="x"),--($L12:$L17="K"))</f>
        <v>1</v>
      </c>
      <c r="F20" s="33">
        <f>SUMPRODUCT(--(F$5:F$7="x"),--($L$5:$L$7="K"))</f>
        <v>0</v>
      </c>
      <c r="G20" s="577">
        <f t="shared" si="0"/>
        <v>3</v>
      </c>
      <c r="H20" s="578"/>
      <c r="I20" s="578"/>
      <c r="J20" s="578"/>
      <c r="K20" s="578"/>
      <c r="L20" s="579"/>
      <c r="M20" s="495"/>
      <c r="N20" s="81"/>
      <c r="O20" s="580"/>
      <c r="P20" s="581"/>
      <c r="Q20" s="581"/>
      <c r="R20" s="581"/>
      <c r="S20" s="581"/>
      <c r="T20" s="581"/>
      <c r="U20" s="582"/>
      <c r="V20" s="367"/>
      <c r="W20" s="367"/>
    </row>
    <row r="21" spans="1:23" s="6" customFormat="1" ht="15" customHeight="1" thickTop="1">
      <c r="A21" s="660" t="s">
        <v>251</v>
      </c>
      <c r="B21" s="661"/>
      <c r="C21" s="150">
        <f aca="true" t="shared" si="1" ref="C21:F23">SUM(C8,C18)</f>
        <v>13</v>
      </c>
      <c r="D21" s="155">
        <f t="shared" si="1"/>
        <v>3</v>
      </c>
      <c r="E21" s="155">
        <f t="shared" si="1"/>
        <v>2</v>
      </c>
      <c r="F21" s="156">
        <f t="shared" si="1"/>
        <v>0</v>
      </c>
      <c r="G21" s="679">
        <f t="shared" si="0"/>
        <v>18</v>
      </c>
      <c r="H21" s="680"/>
      <c r="I21" s="680"/>
      <c r="J21" s="680"/>
      <c r="K21" s="680"/>
      <c r="L21" s="681"/>
      <c r="M21" s="431"/>
      <c r="N21" s="432"/>
      <c r="O21" s="686"/>
      <c r="P21" s="687"/>
      <c r="Q21" s="687"/>
      <c r="R21" s="687"/>
      <c r="S21" s="687"/>
      <c r="T21" s="687"/>
      <c r="U21" s="688"/>
      <c r="V21" s="181"/>
      <c r="W21" s="367"/>
    </row>
    <row r="22" spans="1:23" s="6" customFormat="1" ht="15" customHeight="1">
      <c r="A22" s="664" t="s">
        <v>250</v>
      </c>
      <c r="B22" s="665"/>
      <c r="C22" s="146">
        <f t="shared" si="1"/>
        <v>20</v>
      </c>
      <c r="D22" s="157">
        <f t="shared" si="1"/>
        <v>6</v>
      </c>
      <c r="E22" s="157">
        <f t="shared" si="1"/>
        <v>2</v>
      </c>
      <c r="F22" s="158">
        <f t="shared" si="1"/>
        <v>0</v>
      </c>
      <c r="G22" s="666">
        <f t="shared" si="0"/>
        <v>28</v>
      </c>
      <c r="H22" s="667"/>
      <c r="I22" s="667"/>
      <c r="J22" s="667"/>
      <c r="K22" s="667"/>
      <c r="L22" s="668"/>
      <c r="M22" s="433"/>
      <c r="N22" s="434"/>
      <c r="O22" s="689"/>
      <c r="P22" s="690"/>
      <c r="Q22" s="690"/>
      <c r="R22" s="690"/>
      <c r="S22" s="690"/>
      <c r="T22" s="690"/>
      <c r="U22" s="691"/>
      <c r="V22" s="181"/>
      <c r="W22" s="367"/>
    </row>
    <row r="23" spans="1:23" s="6" customFormat="1" ht="15" customHeight="1" thickBot="1">
      <c r="A23" s="669" t="s">
        <v>249</v>
      </c>
      <c r="B23" s="670"/>
      <c r="C23" s="151">
        <f t="shared" si="1"/>
        <v>2</v>
      </c>
      <c r="D23" s="159">
        <f t="shared" si="1"/>
        <v>0</v>
      </c>
      <c r="E23" s="159">
        <f t="shared" si="1"/>
        <v>1</v>
      </c>
      <c r="F23" s="160">
        <f t="shared" si="1"/>
        <v>0</v>
      </c>
      <c r="G23" s="671">
        <f t="shared" si="0"/>
        <v>3</v>
      </c>
      <c r="H23" s="672"/>
      <c r="I23" s="672"/>
      <c r="J23" s="672"/>
      <c r="K23" s="672"/>
      <c r="L23" s="673"/>
      <c r="M23" s="435"/>
      <c r="N23" s="436"/>
      <c r="O23" s="692"/>
      <c r="P23" s="693"/>
      <c r="Q23" s="693"/>
      <c r="R23" s="693"/>
      <c r="S23" s="693"/>
      <c r="T23" s="693"/>
      <c r="U23" s="694"/>
      <c r="V23" s="181"/>
      <c r="W23" s="367"/>
    </row>
    <row r="24" spans="1:23" s="6" customFormat="1" ht="19.5" customHeight="1" thickTop="1">
      <c r="A24" s="588" t="s">
        <v>655</v>
      </c>
      <c r="B24" s="589"/>
      <c r="C24" s="572"/>
      <c r="D24" s="573"/>
      <c r="E24" s="573"/>
      <c r="F24" s="573"/>
      <c r="G24" s="572"/>
      <c r="H24" s="573"/>
      <c r="I24" s="573"/>
      <c r="J24" s="573"/>
      <c r="K24" s="573"/>
      <c r="L24" s="574"/>
      <c r="M24" s="489"/>
      <c r="N24" s="78"/>
      <c r="O24" s="572"/>
      <c r="P24" s="573"/>
      <c r="Q24" s="573"/>
      <c r="R24" s="573"/>
      <c r="S24" s="573"/>
      <c r="T24" s="573"/>
      <c r="U24" s="574"/>
      <c r="V24" s="367"/>
      <c r="W24" s="367"/>
    </row>
    <row r="25" spans="2:23" s="6" customFormat="1" ht="13.5" customHeight="1">
      <c r="B25" s="142" t="s">
        <v>656</v>
      </c>
      <c r="C25" s="124"/>
      <c r="D25" s="125"/>
      <c r="E25" s="125"/>
      <c r="F25" s="125"/>
      <c r="G25" s="124"/>
      <c r="H25" s="125"/>
      <c r="I25" s="125"/>
      <c r="J25" s="125"/>
      <c r="K25" s="125"/>
      <c r="L25" s="126"/>
      <c r="M25" s="489"/>
      <c r="N25" s="78"/>
      <c r="O25" s="59"/>
      <c r="P25" s="306"/>
      <c r="Q25" s="428"/>
      <c r="R25" s="428"/>
      <c r="S25" s="428"/>
      <c r="T25" s="428"/>
      <c r="U25" s="496"/>
      <c r="V25" s="367"/>
      <c r="W25" s="367"/>
    </row>
    <row r="26" spans="1:23" s="6" customFormat="1" ht="15">
      <c r="A26" s="437" t="s">
        <v>503</v>
      </c>
      <c r="B26" s="344" t="s">
        <v>144</v>
      </c>
      <c r="C26" s="28" t="s">
        <v>36</v>
      </c>
      <c r="D26" s="13"/>
      <c r="E26" s="13"/>
      <c r="F26" s="13"/>
      <c r="G26" s="29">
        <v>4</v>
      </c>
      <c r="H26" s="20"/>
      <c r="I26" s="20"/>
      <c r="J26" s="30"/>
      <c r="K26" s="31">
        <v>4</v>
      </c>
      <c r="L26" s="31" t="s">
        <v>704</v>
      </c>
      <c r="M26" s="117" t="s">
        <v>258</v>
      </c>
      <c r="N26" s="113" t="s">
        <v>206</v>
      </c>
      <c r="O26" s="450"/>
      <c r="P26" s="302" t="s">
        <v>206</v>
      </c>
      <c r="Q26" s="14"/>
      <c r="R26" s="12"/>
      <c r="S26" s="14"/>
      <c r="T26" s="14"/>
      <c r="U26" s="497" t="s">
        <v>113</v>
      </c>
      <c r="V26" s="375" t="s">
        <v>218</v>
      </c>
      <c r="W26" s="367" t="s">
        <v>217</v>
      </c>
    </row>
    <row r="27" spans="1:23" s="6" customFormat="1" ht="15">
      <c r="A27" s="437" t="s">
        <v>504</v>
      </c>
      <c r="B27" s="343" t="s">
        <v>145</v>
      </c>
      <c r="C27" s="28" t="s">
        <v>36</v>
      </c>
      <c r="D27" s="13"/>
      <c r="E27" s="13"/>
      <c r="F27" s="13"/>
      <c r="G27" s="29">
        <v>3</v>
      </c>
      <c r="H27" s="20"/>
      <c r="I27" s="20"/>
      <c r="J27" s="30"/>
      <c r="K27" s="31">
        <v>3</v>
      </c>
      <c r="L27" s="31" t="s">
        <v>37</v>
      </c>
      <c r="M27" s="117" t="s">
        <v>201</v>
      </c>
      <c r="N27" s="113" t="s">
        <v>206</v>
      </c>
      <c r="O27" s="450"/>
      <c r="P27" s="302" t="s">
        <v>206</v>
      </c>
      <c r="Q27" s="14"/>
      <c r="R27" s="12"/>
      <c r="S27" s="14"/>
      <c r="T27" s="14"/>
      <c r="U27" s="497" t="s">
        <v>111</v>
      </c>
      <c r="V27" s="375" t="s">
        <v>219</v>
      </c>
      <c r="W27" s="367" t="s">
        <v>220</v>
      </c>
    </row>
    <row r="28" spans="1:23" s="6" customFormat="1" ht="15">
      <c r="A28" s="437" t="s">
        <v>505</v>
      </c>
      <c r="B28" s="343" t="s">
        <v>146</v>
      </c>
      <c r="C28" s="28"/>
      <c r="D28" s="13" t="s">
        <v>36</v>
      </c>
      <c r="E28" s="13"/>
      <c r="F28" s="13"/>
      <c r="G28" s="29">
        <v>4</v>
      </c>
      <c r="H28" s="20"/>
      <c r="I28" s="20"/>
      <c r="J28" s="30"/>
      <c r="K28" s="31">
        <v>4</v>
      </c>
      <c r="L28" s="31" t="s">
        <v>704</v>
      </c>
      <c r="M28" s="117" t="s">
        <v>258</v>
      </c>
      <c r="N28" s="113" t="s">
        <v>206</v>
      </c>
      <c r="O28" s="450"/>
      <c r="P28" s="302" t="s">
        <v>206</v>
      </c>
      <c r="Q28" s="14"/>
      <c r="R28" s="12"/>
      <c r="S28" s="14"/>
      <c r="T28" s="14"/>
      <c r="U28" s="497" t="s">
        <v>113</v>
      </c>
      <c r="V28" s="375" t="s">
        <v>218</v>
      </c>
      <c r="W28" s="367" t="s">
        <v>217</v>
      </c>
    </row>
    <row r="29" spans="1:23" s="6" customFormat="1" ht="15">
      <c r="A29" s="437" t="s">
        <v>506</v>
      </c>
      <c r="B29" s="343" t="s">
        <v>444</v>
      </c>
      <c r="C29" s="28"/>
      <c r="D29" s="13" t="s">
        <v>36</v>
      </c>
      <c r="E29" s="13"/>
      <c r="F29" s="13"/>
      <c r="G29" s="29">
        <v>2</v>
      </c>
      <c r="H29" s="20"/>
      <c r="I29" s="20"/>
      <c r="J29" s="30"/>
      <c r="K29" s="31">
        <v>2</v>
      </c>
      <c r="L29" s="31" t="s">
        <v>37</v>
      </c>
      <c r="M29" s="117" t="s">
        <v>201</v>
      </c>
      <c r="N29" s="113" t="s">
        <v>206</v>
      </c>
      <c r="O29" s="473" t="s">
        <v>504</v>
      </c>
      <c r="P29" s="353" t="s">
        <v>145</v>
      </c>
      <c r="Q29" s="14"/>
      <c r="R29" s="12"/>
      <c r="S29" s="14"/>
      <c r="T29" s="14"/>
      <c r="U29" s="497" t="s">
        <v>111</v>
      </c>
      <c r="V29" s="375" t="s">
        <v>219</v>
      </c>
      <c r="W29" s="367" t="s">
        <v>220</v>
      </c>
    </row>
    <row r="30" spans="1:23" s="6" customFormat="1" ht="15">
      <c r="A30" s="437" t="s">
        <v>507</v>
      </c>
      <c r="B30" s="343" t="s">
        <v>147</v>
      </c>
      <c r="C30" s="28"/>
      <c r="D30" s="13" t="s">
        <v>36</v>
      </c>
      <c r="E30" s="13"/>
      <c r="F30" s="13"/>
      <c r="G30" s="29"/>
      <c r="H30" s="20"/>
      <c r="I30" s="20">
        <v>4</v>
      </c>
      <c r="J30" s="30"/>
      <c r="K30" s="31">
        <v>6</v>
      </c>
      <c r="L30" s="31" t="s">
        <v>38</v>
      </c>
      <c r="M30" s="123" t="s">
        <v>204</v>
      </c>
      <c r="N30" s="113" t="s">
        <v>213</v>
      </c>
      <c r="O30" s="473" t="s">
        <v>504</v>
      </c>
      <c r="P30" s="353" t="s">
        <v>145</v>
      </c>
      <c r="Q30" s="14"/>
      <c r="R30" s="12"/>
      <c r="S30" s="14"/>
      <c r="T30" s="14"/>
      <c r="U30" s="497" t="s">
        <v>111</v>
      </c>
      <c r="V30" s="375" t="s">
        <v>219</v>
      </c>
      <c r="W30" s="367" t="s">
        <v>220</v>
      </c>
    </row>
    <row r="31" spans="1:23" s="6" customFormat="1" ht="15">
      <c r="A31" s="437" t="s">
        <v>508</v>
      </c>
      <c r="B31" s="343" t="s">
        <v>148</v>
      </c>
      <c r="C31" s="28"/>
      <c r="D31" s="13" t="s">
        <v>36</v>
      </c>
      <c r="E31" s="13"/>
      <c r="F31" s="13"/>
      <c r="G31" s="29"/>
      <c r="H31" s="20"/>
      <c r="I31" s="20">
        <v>4</v>
      </c>
      <c r="J31" s="30"/>
      <c r="K31" s="31">
        <v>6</v>
      </c>
      <c r="L31" s="31" t="s">
        <v>38</v>
      </c>
      <c r="M31" s="123" t="s">
        <v>204</v>
      </c>
      <c r="N31" s="113" t="s">
        <v>213</v>
      </c>
      <c r="O31" s="473" t="s">
        <v>503</v>
      </c>
      <c r="P31" s="353" t="s">
        <v>144</v>
      </c>
      <c r="Q31" s="14"/>
      <c r="R31" s="12"/>
      <c r="S31" s="14"/>
      <c r="T31" s="14"/>
      <c r="U31" s="498" t="s">
        <v>172</v>
      </c>
      <c r="V31" s="375" t="s">
        <v>259</v>
      </c>
      <c r="W31" s="367" t="s">
        <v>217</v>
      </c>
    </row>
    <row r="32" spans="1:23" s="6" customFormat="1" ht="15">
      <c r="A32" s="437" t="s">
        <v>509</v>
      </c>
      <c r="B32" s="343" t="s">
        <v>150</v>
      </c>
      <c r="C32" s="28"/>
      <c r="D32" s="13"/>
      <c r="E32" s="13" t="s">
        <v>36</v>
      </c>
      <c r="F32" s="13"/>
      <c r="G32" s="29">
        <v>2</v>
      </c>
      <c r="H32" s="20"/>
      <c r="I32" s="20"/>
      <c r="J32" s="30"/>
      <c r="K32" s="31">
        <v>2</v>
      </c>
      <c r="L32" s="31" t="s">
        <v>37</v>
      </c>
      <c r="M32" s="117" t="s">
        <v>214</v>
      </c>
      <c r="N32" s="113" t="s">
        <v>206</v>
      </c>
      <c r="O32" s="474"/>
      <c r="P32" s="354" t="s">
        <v>206</v>
      </c>
      <c r="Q32" s="14"/>
      <c r="R32" s="12"/>
      <c r="S32" s="14"/>
      <c r="T32" s="14"/>
      <c r="U32" s="497" t="s">
        <v>173</v>
      </c>
      <c r="V32" s="375" t="s">
        <v>260</v>
      </c>
      <c r="W32" s="367" t="s">
        <v>233</v>
      </c>
    </row>
    <row r="33" spans="1:23" s="6" customFormat="1" ht="15">
      <c r="A33" s="437" t="s">
        <v>510</v>
      </c>
      <c r="B33" s="343" t="s">
        <v>151</v>
      </c>
      <c r="C33" s="28"/>
      <c r="D33" s="13"/>
      <c r="E33" s="13" t="s">
        <v>36</v>
      </c>
      <c r="F33" s="13"/>
      <c r="G33" s="29">
        <v>2</v>
      </c>
      <c r="H33" s="20"/>
      <c r="I33" s="20"/>
      <c r="J33" s="30"/>
      <c r="K33" s="31">
        <v>2</v>
      </c>
      <c r="L33" s="31" t="s">
        <v>37</v>
      </c>
      <c r="M33" s="117" t="s">
        <v>201</v>
      </c>
      <c r="N33" s="113" t="s">
        <v>206</v>
      </c>
      <c r="O33" s="452"/>
      <c r="P33" s="353" t="s">
        <v>206</v>
      </c>
      <c r="Q33" s="14"/>
      <c r="R33" s="12"/>
      <c r="S33" s="14"/>
      <c r="T33" s="14"/>
      <c r="U33" s="497" t="s">
        <v>174</v>
      </c>
      <c r="V33" s="375" t="s">
        <v>261</v>
      </c>
      <c r="W33" s="367" t="s">
        <v>220</v>
      </c>
    </row>
    <row r="34" spans="1:23" s="6" customFormat="1" ht="15">
      <c r="A34" s="437" t="s">
        <v>511</v>
      </c>
      <c r="B34" s="343" t="s">
        <v>152</v>
      </c>
      <c r="C34" s="28"/>
      <c r="D34" s="13"/>
      <c r="E34" s="13" t="s">
        <v>36</v>
      </c>
      <c r="F34" s="13"/>
      <c r="G34" s="29">
        <v>2</v>
      </c>
      <c r="H34" s="20"/>
      <c r="I34" s="20"/>
      <c r="J34" s="30"/>
      <c r="K34" s="31">
        <v>2</v>
      </c>
      <c r="L34" s="31" t="s">
        <v>704</v>
      </c>
      <c r="M34" s="117" t="s">
        <v>258</v>
      </c>
      <c r="N34" s="113" t="s">
        <v>206</v>
      </c>
      <c r="O34" s="452"/>
      <c r="P34" s="353" t="s">
        <v>206</v>
      </c>
      <c r="Q34" s="14"/>
      <c r="R34" s="12"/>
      <c r="S34" s="14"/>
      <c r="T34" s="14"/>
      <c r="U34" s="498" t="s">
        <v>175</v>
      </c>
      <c r="V34" s="389" t="s">
        <v>262</v>
      </c>
      <c r="W34" s="367" t="s">
        <v>217</v>
      </c>
    </row>
    <row r="35" spans="1:23" s="6" customFormat="1" ht="15">
      <c r="A35" s="437" t="s">
        <v>512</v>
      </c>
      <c r="B35" s="343" t="s">
        <v>149</v>
      </c>
      <c r="C35" s="28"/>
      <c r="D35" s="13"/>
      <c r="E35" s="13" t="s">
        <v>36</v>
      </c>
      <c r="F35" s="13"/>
      <c r="G35" s="29"/>
      <c r="H35" s="20">
        <v>1</v>
      </c>
      <c r="I35" s="20"/>
      <c r="J35" s="30"/>
      <c r="K35" s="31">
        <v>4</v>
      </c>
      <c r="L35" s="31" t="s">
        <v>38</v>
      </c>
      <c r="M35" s="123" t="s">
        <v>204</v>
      </c>
      <c r="N35" s="113"/>
      <c r="O35" s="455" t="s">
        <v>464</v>
      </c>
      <c r="P35" s="354" t="s">
        <v>391</v>
      </c>
      <c r="Q35" s="14"/>
      <c r="R35" s="12"/>
      <c r="S35" s="14"/>
      <c r="T35" s="14"/>
      <c r="U35" s="499"/>
      <c r="V35" s="367"/>
      <c r="W35" s="367"/>
    </row>
    <row r="36" spans="1:23" s="6" customFormat="1" ht="15">
      <c r="A36" s="583" t="s">
        <v>39</v>
      </c>
      <c r="B36" s="584"/>
      <c r="C36" s="35">
        <f>SUMIF(C26:C35,"=x",$G26:$G35)+SUMIF(C26:C35,"=x",$H26:$H35)+SUMIF(C26:C35,"=x",$I26:$I35)</f>
        <v>7</v>
      </c>
      <c r="D36" s="36">
        <f>SUMIF(D26:D35,"=x",$G26:$G35)+SUMIF(D26:D35,"=x",$H26:$H35)+SUMIF(D26:D35,"=x",$I26:$I35)</f>
        <v>14</v>
      </c>
      <c r="E36" s="36">
        <f>SUMIF(E26:E35,"=x",$G26:$G35)+SUMIF(E26:E35,"=x",$H26:$H35)+SUMIF(E26:E35,"=x",$I26:$I35)</f>
        <v>7</v>
      </c>
      <c r="F36" s="36">
        <f>SUMIF(F26:F35,"=x",$G26:$G35)+SUMIF(F26:F35,"=x",$H26:$H35)+SUMIF(F26:F35,"=x",$I26:$I35)</f>
        <v>0</v>
      </c>
      <c r="G36" s="590">
        <f>SUM(C36:F36)</f>
        <v>28</v>
      </c>
      <c r="H36" s="591"/>
      <c r="I36" s="591"/>
      <c r="J36" s="591"/>
      <c r="K36" s="591"/>
      <c r="L36" s="592"/>
      <c r="M36" s="491"/>
      <c r="N36" s="114"/>
      <c r="O36" s="580"/>
      <c r="P36" s="581"/>
      <c r="Q36" s="581"/>
      <c r="R36" s="581"/>
      <c r="S36" s="581"/>
      <c r="T36" s="581"/>
      <c r="U36" s="582"/>
      <c r="V36" s="367"/>
      <c r="W36" s="367"/>
    </row>
    <row r="37" spans="1:23" s="6" customFormat="1" ht="15">
      <c r="A37" s="593" t="s">
        <v>40</v>
      </c>
      <c r="B37" s="594"/>
      <c r="C37" s="38">
        <f>SUMIF(C26:C35,"=x",$K26:$K35)</f>
        <v>7</v>
      </c>
      <c r="D37" s="39">
        <f>SUMIF(D26:D35,"=x",$K26:$K35)</f>
        <v>18</v>
      </c>
      <c r="E37" s="39">
        <f>SUMIF(E26:E35,"=x",$K26:$K35)</f>
        <v>10</v>
      </c>
      <c r="F37" s="39">
        <f>SUMIF(F26:F35,"=x",$K26:$K35)</f>
        <v>0</v>
      </c>
      <c r="G37" s="585">
        <f>SUM(C37:F37)</f>
        <v>35</v>
      </c>
      <c r="H37" s="586"/>
      <c r="I37" s="586"/>
      <c r="J37" s="586"/>
      <c r="K37" s="586"/>
      <c r="L37" s="587"/>
      <c r="M37" s="492"/>
      <c r="N37" s="115"/>
      <c r="O37" s="580"/>
      <c r="P37" s="581"/>
      <c r="Q37" s="581"/>
      <c r="R37" s="581"/>
      <c r="S37" s="581"/>
      <c r="T37" s="581"/>
      <c r="U37" s="582"/>
      <c r="V37" s="367"/>
      <c r="W37" s="367"/>
    </row>
    <row r="38" spans="1:23" s="6" customFormat="1" ht="15">
      <c r="A38" s="575" t="s">
        <v>41</v>
      </c>
      <c r="B38" s="576"/>
      <c r="C38" s="32">
        <f>SUMPRODUCT(--(C26:C35="x"),--($L26:$L35="K"))</f>
        <v>1</v>
      </c>
      <c r="D38" s="33">
        <f>SUMPRODUCT(--(D26:D35="x"),--($L26:$L35="K"))</f>
        <v>1</v>
      </c>
      <c r="E38" s="33">
        <f>SUMPRODUCT(--(E26:E35="x"),--($L26:$L35="K"))</f>
        <v>2</v>
      </c>
      <c r="F38" s="34">
        <f>SUMPRODUCT(--(F$5:F$7="x"),--($L$5:$L$7="K"))</f>
        <v>0</v>
      </c>
      <c r="G38" s="577">
        <f>SUM(C38:F38)</f>
        <v>4</v>
      </c>
      <c r="H38" s="578"/>
      <c r="I38" s="578"/>
      <c r="J38" s="578"/>
      <c r="K38" s="578"/>
      <c r="L38" s="579"/>
      <c r="M38" s="119"/>
      <c r="N38" s="116"/>
      <c r="O38" s="580"/>
      <c r="P38" s="581"/>
      <c r="Q38" s="581"/>
      <c r="R38" s="581"/>
      <c r="S38" s="581"/>
      <c r="T38" s="581"/>
      <c r="U38" s="582"/>
      <c r="V38" s="367"/>
      <c r="W38" s="367"/>
    </row>
    <row r="39" spans="2:23" s="6" customFormat="1" ht="13.5" customHeight="1">
      <c r="B39" s="198" t="s">
        <v>257</v>
      </c>
      <c r="C39" s="58" t="s">
        <v>46</v>
      </c>
      <c r="D39" s="60"/>
      <c r="E39" s="58"/>
      <c r="F39" s="59"/>
      <c r="G39" s="58"/>
      <c r="H39" s="59"/>
      <c r="I39" s="59"/>
      <c r="J39" s="59"/>
      <c r="K39" s="59"/>
      <c r="L39" s="126"/>
      <c r="M39" s="186"/>
      <c r="N39" s="187"/>
      <c r="O39" s="58"/>
      <c r="P39" s="306"/>
      <c r="Q39" s="59"/>
      <c r="R39" s="59"/>
      <c r="S39" s="59"/>
      <c r="T39" s="59"/>
      <c r="U39" s="496"/>
      <c r="V39" s="367"/>
      <c r="W39" s="367"/>
    </row>
    <row r="40" spans="1:23" ht="15">
      <c r="A40" s="445" t="s">
        <v>513</v>
      </c>
      <c r="B40" s="62" t="s">
        <v>263</v>
      </c>
      <c r="C40" s="130"/>
      <c r="D40" s="131"/>
      <c r="E40" s="131" t="s">
        <v>36</v>
      </c>
      <c r="F40" s="63"/>
      <c r="G40" s="130">
        <v>2</v>
      </c>
      <c r="H40" s="131"/>
      <c r="I40" s="131"/>
      <c r="J40" s="132"/>
      <c r="K40" s="96">
        <v>2</v>
      </c>
      <c r="L40" s="96" t="s">
        <v>37</v>
      </c>
      <c r="M40" s="117" t="s">
        <v>214</v>
      </c>
      <c r="N40" s="117" t="s">
        <v>206</v>
      </c>
      <c r="O40" s="475"/>
      <c r="P40" s="356" t="s">
        <v>206</v>
      </c>
      <c r="Q40" s="90"/>
      <c r="R40" s="90"/>
      <c r="S40" s="90"/>
      <c r="T40" s="90"/>
      <c r="U40" s="500" t="s">
        <v>176</v>
      </c>
      <c r="V40" s="375" t="s">
        <v>264</v>
      </c>
      <c r="W40" s="390" t="s">
        <v>217</v>
      </c>
    </row>
    <row r="41" spans="1:23" ht="15">
      <c r="A41" s="445" t="s">
        <v>514</v>
      </c>
      <c r="B41" s="62" t="s">
        <v>153</v>
      </c>
      <c r="C41" s="130"/>
      <c r="D41" s="131"/>
      <c r="E41" s="131" t="s">
        <v>36</v>
      </c>
      <c r="F41" s="63"/>
      <c r="G41" s="130">
        <v>1</v>
      </c>
      <c r="H41" s="131"/>
      <c r="I41" s="131"/>
      <c r="J41" s="132"/>
      <c r="K41" s="96">
        <v>1</v>
      </c>
      <c r="L41" s="96" t="s">
        <v>37</v>
      </c>
      <c r="M41" s="117" t="s">
        <v>214</v>
      </c>
      <c r="N41" s="117" t="s">
        <v>206</v>
      </c>
      <c r="O41" s="473" t="s">
        <v>504</v>
      </c>
      <c r="P41" s="357" t="s">
        <v>145</v>
      </c>
      <c r="Q41" s="90"/>
      <c r="R41" s="90"/>
      <c r="S41" s="90"/>
      <c r="T41" s="90"/>
      <c r="U41" s="501" t="s">
        <v>177</v>
      </c>
      <c r="V41" s="375" t="s">
        <v>265</v>
      </c>
      <c r="W41" s="390" t="s">
        <v>220</v>
      </c>
    </row>
    <row r="42" spans="1:23" ht="15">
      <c r="A42" s="445" t="s">
        <v>515</v>
      </c>
      <c r="B42" s="62" t="s">
        <v>154</v>
      </c>
      <c r="C42" s="130"/>
      <c r="D42" s="131" t="s">
        <v>36</v>
      </c>
      <c r="E42" s="131"/>
      <c r="F42" s="63"/>
      <c r="G42" s="130">
        <v>2</v>
      </c>
      <c r="H42" s="131"/>
      <c r="I42" s="131"/>
      <c r="J42" s="132"/>
      <c r="K42" s="96">
        <v>2</v>
      </c>
      <c r="L42" s="96" t="s">
        <v>37</v>
      </c>
      <c r="M42" s="117" t="s">
        <v>214</v>
      </c>
      <c r="N42" s="117" t="s">
        <v>206</v>
      </c>
      <c r="O42" s="475"/>
      <c r="P42" s="356" t="s">
        <v>206</v>
      </c>
      <c r="Q42" s="90"/>
      <c r="R42" s="90"/>
      <c r="S42" s="90"/>
      <c r="T42" s="90"/>
      <c r="U42" s="501" t="s">
        <v>178</v>
      </c>
      <c r="V42" s="375" t="s">
        <v>266</v>
      </c>
      <c r="W42" s="390" t="s">
        <v>217</v>
      </c>
    </row>
    <row r="43" spans="1:23" ht="15">
      <c r="A43" s="445" t="s">
        <v>516</v>
      </c>
      <c r="B43" s="62" t="s">
        <v>337</v>
      </c>
      <c r="C43" s="130"/>
      <c r="D43" s="131"/>
      <c r="E43" s="131" t="s">
        <v>36</v>
      </c>
      <c r="F43" s="63"/>
      <c r="G43" s="130">
        <v>2</v>
      </c>
      <c r="H43" s="131"/>
      <c r="I43" s="131"/>
      <c r="J43" s="132"/>
      <c r="K43" s="96">
        <v>2</v>
      </c>
      <c r="L43" s="96" t="s">
        <v>37</v>
      </c>
      <c r="M43" s="117" t="s">
        <v>214</v>
      </c>
      <c r="N43" s="117" t="s">
        <v>206</v>
      </c>
      <c r="O43" s="445" t="s">
        <v>517</v>
      </c>
      <c r="P43" s="358" t="s">
        <v>340</v>
      </c>
      <c r="Q43" s="90"/>
      <c r="R43" s="90"/>
      <c r="S43" s="90"/>
      <c r="T43" s="90"/>
      <c r="U43" s="501" t="s">
        <v>179</v>
      </c>
      <c r="V43" s="375" t="s">
        <v>336</v>
      </c>
      <c r="W43" s="390" t="s">
        <v>217</v>
      </c>
    </row>
    <row r="44" spans="1:23" ht="15">
      <c r="A44" s="445" t="s">
        <v>517</v>
      </c>
      <c r="B44" s="62" t="s">
        <v>338</v>
      </c>
      <c r="C44" s="130"/>
      <c r="D44" s="131"/>
      <c r="E44" s="131" t="s">
        <v>36</v>
      </c>
      <c r="F44" s="63"/>
      <c r="G44" s="130"/>
      <c r="H44" s="131"/>
      <c r="I44" s="131">
        <v>2</v>
      </c>
      <c r="J44" s="132"/>
      <c r="K44" s="96">
        <v>4</v>
      </c>
      <c r="L44" s="96" t="s">
        <v>38</v>
      </c>
      <c r="M44" s="123" t="s">
        <v>204</v>
      </c>
      <c r="N44" s="117" t="s">
        <v>213</v>
      </c>
      <c r="O44" s="445" t="s">
        <v>516</v>
      </c>
      <c r="P44" s="358" t="s">
        <v>339</v>
      </c>
      <c r="Q44" s="90"/>
      <c r="R44" s="90"/>
      <c r="S44" s="90"/>
      <c r="T44" s="90"/>
      <c r="U44" s="501" t="s">
        <v>179</v>
      </c>
      <c r="V44" s="375" t="s">
        <v>336</v>
      </c>
      <c r="W44" s="390" t="s">
        <v>217</v>
      </c>
    </row>
    <row r="45" spans="1:23" ht="15">
      <c r="A45" s="445" t="s">
        <v>518</v>
      </c>
      <c r="B45" s="62" t="s">
        <v>155</v>
      </c>
      <c r="C45" s="130"/>
      <c r="D45" s="131"/>
      <c r="E45" s="131"/>
      <c r="F45" s="63" t="s">
        <v>36</v>
      </c>
      <c r="G45" s="130"/>
      <c r="H45" s="131"/>
      <c r="I45" s="131">
        <v>4</v>
      </c>
      <c r="J45" s="132"/>
      <c r="K45" s="96">
        <v>6</v>
      </c>
      <c r="L45" s="96" t="s">
        <v>38</v>
      </c>
      <c r="M45" s="123" t="s">
        <v>204</v>
      </c>
      <c r="N45" s="117" t="s">
        <v>213</v>
      </c>
      <c r="O45" s="475"/>
      <c r="P45" s="356" t="s">
        <v>206</v>
      </c>
      <c r="Q45" s="90"/>
      <c r="R45" s="90"/>
      <c r="S45" s="90"/>
      <c r="T45" s="90"/>
      <c r="U45" s="501" t="s">
        <v>180</v>
      </c>
      <c r="V45" s="375" t="s">
        <v>267</v>
      </c>
      <c r="W45" s="390" t="s">
        <v>220</v>
      </c>
    </row>
    <row r="46" spans="1:23" ht="15">
      <c r="A46" s="445" t="s">
        <v>519</v>
      </c>
      <c r="B46" s="62" t="s">
        <v>156</v>
      </c>
      <c r="C46" s="130"/>
      <c r="D46" s="131"/>
      <c r="E46" s="131"/>
      <c r="F46" s="63" t="s">
        <v>36</v>
      </c>
      <c r="G46" s="130">
        <v>2</v>
      </c>
      <c r="H46" s="131"/>
      <c r="I46" s="131"/>
      <c r="J46" s="132"/>
      <c r="K46" s="96">
        <v>3</v>
      </c>
      <c r="L46" s="96" t="s">
        <v>37</v>
      </c>
      <c r="M46" s="117" t="s">
        <v>214</v>
      </c>
      <c r="N46" s="117" t="s">
        <v>206</v>
      </c>
      <c r="O46" s="475"/>
      <c r="P46" s="356" t="s">
        <v>206</v>
      </c>
      <c r="Q46" s="90"/>
      <c r="R46" s="90"/>
      <c r="S46" s="90"/>
      <c r="T46" s="90"/>
      <c r="U46" s="500" t="s">
        <v>172</v>
      </c>
      <c r="V46" s="375" t="s">
        <v>259</v>
      </c>
      <c r="W46" s="390" t="s">
        <v>217</v>
      </c>
    </row>
    <row r="47" spans="1:23" ht="15">
      <c r="A47" s="445" t="s">
        <v>520</v>
      </c>
      <c r="B47" s="62" t="s">
        <v>157</v>
      </c>
      <c r="C47" s="130"/>
      <c r="D47" s="131"/>
      <c r="E47" s="131"/>
      <c r="F47" s="63" t="s">
        <v>36</v>
      </c>
      <c r="G47" s="130"/>
      <c r="H47" s="131"/>
      <c r="I47" s="131">
        <v>4</v>
      </c>
      <c r="J47" s="132"/>
      <c r="K47" s="96">
        <v>6</v>
      </c>
      <c r="L47" s="96" t="s">
        <v>38</v>
      </c>
      <c r="M47" s="123" t="s">
        <v>204</v>
      </c>
      <c r="N47" s="117" t="s">
        <v>213</v>
      </c>
      <c r="O47" s="475"/>
      <c r="P47" s="356" t="s">
        <v>206</v>
      </c>
      <c r="Q47" s="90"/>
      <c r="R47" s="90"/>
      <c r="S47" s="90"/>
      <c r="T47" s="90"/>
      <c r="U47" s="500" t="s">
        <v>172</v>
      </c>
      <c r="V47" s="375" t="s">
        <v>259</v>
      </c>
      <c r="W47" s="390" t="s">
        <v>217</v>
      </c>
    </row>
    <row r="48" spans="1:23" ht="15">
      <c r="A48" s="445" t="s">
        <v>521</v>
      </c>
      <c r="B48" s="62" t="s">
        <v>158</v>
      </c>
      <c r="C48" s="130"/>
      <c r="D48" s="131"/>
      <c r="E48" s="131" t="s">
        <v>36</v>
      </c>
      <c r="F48" s="63"/>
      <c r="G48" s="130">
        <v>2</v>
      </c>
      <c r="H48" s="131"/>
      <c r="I48" s="131"/>
      <c r="J48" s="132"/>
      <c r="K48" s="96">
        <v>2</v>
      </c>
      <c r="L48" s="96" t="s">
        <v>37</v>
      </c>
      <c r="M48" s="117" t="s">
        <v>214</v>
      </c>
      <c r="N48" s="117" t="s">
        <v>206</v>
      </c>
      <c r="O48" s="473" t="s">
        <v>504</v>
      </c>
      <c r="P48" s="357" t="s">
        <v>145</v>
      </c>
      <c r="Q48" s="90"/>
      <c r="R48" s="90"/>
      <c r="S48" s="90"/>
      <c r="T48" s="90"/>
      <c r="U48" s="501" t="s">
        <v>177</v>
      </c>
      <c r="V48" s="375" t="s">
        <v>265</v>
      </c>
      <c r="W48" s="390" t="s">
        <v>220</v>
      </c>
    </row>
    <row r="49" spans="1:23" ht="15">
      <c r="A49" s="445" t="s">
        <v>522</v>
      </c>
      <c r="B49" s="62" t="s">
        <v>159</v>
      </c>
      <c r="C49" s="130"/>
      <c r="D49" s="131"/>
      <c r="E49" s="131"/>
      <c r="F49" s="63" t="s">
        <v>36</v>
      </c>
      <c r="G49" s="130">
        <v>1</v>
      </c>
      <c r="H49" s="131"/>
      <c r="I49" s="131"/>
      <c r="J49" s="132"/>
      <c r="K49" s="96">
        <v>1</v>
      </c>
      <c r="L49" s="96" t="s">
        <v>37</v>
      </c>
      <c r="M49" s="117" t="s">
        <v>214</v>
      </c>
      <c r="N49" s="117" t="s">
        <v>206</v>
      </c>
      <c r="O49" s="473" t="s">
        <v>504</v>
      </c>
      <c r="P49" s="357" t="s">
        <v>145</v>
      </c>
      <c r="Q49" s="90"/>
      <c r="R49" s="90"/>
      <c r="S49" s="90"/>
      <c r="T49" s="90"/>
      <c r="U49" s="501" t="s">
        <v>177</v>
      </c>
      <c r="V49" s="375" t="s">
        <v>265</v>
      </c>
      <c r="W49" s="390" t="s">
        <v>220</v>
      </c>
    </row>
    <row r="50" spans="1:23" ht="15">
      <c r="A50" s="445" t="s">
        <v>523</v>
      </c>
      <c r="B50" s="62" t="s">
        <v>160</v>
      </c>
      <c r="C50" s="130"/>
      <c r="D50" s="131"/>
      <c r="E50" s="131" t="s">
        <v>36</v>
      </c>
      <c r="F50" s="63"/>
      <c r="G50" s="130"/>
      <c r="H50" s="131">
        <v>1</v>
      </c>
      <c r="I50" s="131"/>
      <c r="J50" s="132"/>
      <c r="K50" s="96">
        <v>2</v>
      </c>
      <c r="L50" s="96" t="s">
        <v>38</v>
      </c>
      <c r="M50" s="123" t="s">
        <v>204</v>
      </c>
      <c r="N50" s="117" t="s">
        <v>208</v>
      </c>
      <c r="O50" s="473" t="s">
        <v>504</v>
      </c>
      <c r="P50" s="359" t="s">
        <v>145</v>
      </c>
      <c r="Q50" s="90"/>
      <c r="R50" s="90"/>
      <c r="S50" s="90"/>
      <c r="T50" s="90"/>
      <c r="U50" s="501" t="s">
        <v>175</v>
      </c>
      <c r="V50" s="389" t="s">
        <v>262</v>
      </c>
      <c r="W50" s="390" t="s">
        <v>217</v>
      </c>
    </row>
    <row r="51" spans="1:23" ht="15">
      <c r="A51" s="445" t="s">
        <v>524</v>
      </c>
      <c r="B51" s="62" t="s">
        <v>161</v>
      </c>
      <c r="C51" s="130"/>
      <c r="D51" s="131"/>
      <c r="E51" s="131"/>
      <c r="F51" s="63" t="s">
        <v>36</v>
      </c>
      <c r="G51" s="130">
        <v>2</v>
      </c>
      <c r="H51" s="131"/>
      <c r="I51" s="131"/>
      <c r="J51" s="132"/>
      <c r="K51" s="96">
        <v>2</v>
      </c>
      <c r="L51" s="96" t="s">
        <v>37</v>
      </c>
      <c r="M51" s="117" t="s">
        <v>214</v>
      </c>
      <c r="N51" s="117" t="s">
        <v>206</v>
      </c>
      <c r="O51" s="475"/>
      <c r="P51" s="356" t="s">
        <v>206</v>
      </c>
      <c r="Q51" s="90"/>
      <c r="R51" s="90"/>
      <c r="S51" s="90"/>
      <c r="T51" s="90"/>
      <c r="U51" s="501" t="s">
        <v>173</v>
      </c>
      <c r="V51" s="375" t="s">
        <v>260</v>
      </c>
      <c r="W51" s="390" t="s">
        <v>233</v>
      </c>
    </row>
    <row r="52" spans="1:23" ht="15">
      <c r="A52" s="445" t="s">
        <v>525</v>
      </c>
      <c r="B52" s="62" t="s">
        <v>162</v>
      </c>
      <c r="C52" s="130"/>
      <c r="D52" s="131"/>
      <c r="E52" s="131" t="s">
        <v>36</v>
      </c>
      <c r="F52" s="63"/>
      <c r="G52" s="130">
        <v>2</v>
      </c>
      <c r="H52" s="131"/>
      <c r="I52" s="131"/>
      <c r="J52" s="132"/>
      <c r="K52" s="96">
        <v>2</v>
      </c>
      <c r="L52" s="96" t="s">
        <v>37</v>
      </c>
      <c r="M52" s="117" t="s">
        <v>214</v>
      </c>
      <c r="N52" s="117" t="s">
        <v>206</v>
      </c>
      <c r="O52" s="475"/>
      <c r="P52" s="356" t="s">
        <v>206</v>
      </c>
      <c r="Q52" s="90"/>
      <c r="R52" s="90"/>
      <c r="S52" s="90"/>
      <c r="T52" s="90"/>
      <c r="U52" s="501" t="s">
        <v>181</v>
      </c>
      <c r="V52" s="390" t="s">
        <v>270</v>
      </c>
      <c r="W52" s="390" t="s">
        <v>220</v>
      </c>
    </row>
    <row r="53" spans="1:23" ht="15">
      <c r="A53" s="445" t="s">
        <v>526</v>
      </c>
      <c r="B53" s="62" t="s">
        <v>163</v>
      </c>
      <c r="C53" s="130"/>
      <c r="D53" s="131"/>
      <c r="E53" s="131"/>
      <c r="F53" s="63" t="s">
        <v>36</v>
      </c>
      <c r="G53" s="130"/>
      <c r="H53" s="131"/>
      <c r="I53" s="131">
        <v>2</v>
      </c>
      <c r="J53" s="132"/>
      <c r="K53" s="96">
        <v>4</v>
      </c>
      <c r="L53" s="96" t="s">
        <v>38</v>
      </c>
      <c r="M53" s="123" t="s">
        <v>204</v>
      </c>
      <c r="N53" s="117" t="s">
        <v>213</v>
      </c>
      <c r="O53" s="473" t="s">
        <v>503</v>
      </c>
      <c r="P53" s="357" t="s">
        <v>144</v>
      </c>
      <c r="Q53" s="90"/>
      <c r="R53" s="90"/>
      <c r="S53" s="90"/>
      <c r="T53" s="90"/>
      <c r="U53" s="501" t="s">
        <v>172</v>
      </c>
      <c r="V53" s="375" t="s">
        <v>259</v>
      </c>
      <c r="W53" s="390" t="s">
        <v>217</v>
      </c>
    </row>
    <row r="54" spans="1:23" ht="15">
      <c r="A54" s="445" t="s">
        <v>527</v>
      </c>
      <c r="B54" s="62" t="s">
        <v>164</v>
      </c>
      <c r="C54" s="130"/>
      <c r="D54" s="131"/>
      <c r="E54" s="131" t="s">
        <v>36</v>
      </c>
      <c r="F54" s="63"/>
      <c r="G54" s="130">
        <v>2</v>
      </c>
      <c r="H54" s="131"/>
      <c r="I54" s="131"/>
      <c r="J54" s="132"/>
      <c r="K54" s="96">
        <v>2</v>
      </c>
      <c r="L54" s="96" t="s">
        <v>37</v>
      </c>
      <c r="M54" s="117" t="s">
        <v>214</v>
      </c>
      <c r="N54" s="117" t="s">
        <v>206</v>
      </c>
      <c r="O54" s="475"/>
      <c r="P54" s="356" t="s">
        <v>206</v>
      </c>
      <c r="Q54" s="90"/>
      <c r="R54" s="90"/>
      <c r="S54" s="90"/>
      <c r="T54" s="90"/>
      <c r="U54" s="501" t="s">
        <v>173</v>
      </c>
      <c r="V54" s="375" t="s">
        <v>260</v>
      </c>
      <c r="W54" s="390" t="s">
        <v>233</v>
      </c>
    </row>
    <row r="55" spans="1:23" ht="15">
      <c r="A55" s="445" t="s">
        <v>528</v>
      </c>
      <c r="B55" s="62" t="s">
        <v>165</v>
      </c>
      <c r="C55" s="130"/>
      <c r="D55" s="131"/>
      <c r="E55" s="131" t="s">
        <v>36</v>
      </c>
      <c r="F55" s="63"/>
      <c r="G55" s="130">
        <v>2</v>
      </c>
      <c r="H55" s="131"/>
      <c r="I55" s="131"/>
      <c r="J55" s="132"/>
      <c r="K55" s="96">
        <v>2</v>
      </c>
      <c r="L55" s="96" t="s">
        <v>37</v>
      </c>
      <c r="M55" s="117" t="s">
        <v>214</v>
      </c>
      <c r="N55" s="117" t="s">
        <v>206</v>
      </c>
      <c r="O55" s="475"/>
      <c r="P55" s="356" t="s">
        <v>206</v>
      </c>
      <c r="Q55" s="90"/>
      <c r="R55" s="90"/>
      <c r="S55" s="90"/>
      <c r="T55" s="90"/>
      <c r="U55" s="500" t="s">
        <v>182</v>
      </c>
      <c r="V55" s="375" t="s">
        <v>268</v>
      </c>
      <c r="W55" s="390" t="s">
        <v>217</v>
      </c>
    </row>
    <row r="56" spans="1:23" ht="15">
      <c r="A56" s="445" t="s">
        <v>529</v>
      </c>
      <c r="B56" s="62" t="s">
        <v>166</v>
      </c>
      <c r="C56" s="130"/>
      <c r="D56" s="131"/>
      <c r="E56" s="131"/>
      <c r="F56" s="63" t="s">
        <v>36</v>
      </c>
      <c r="G56" s="130">
        <v>2</v>
      </c>
      <c r="H56" s="131"/>
      <c r="I56" s="131"/>
      <c r="J56" s="132"/>
      <c r="K56" s="96">
        <v>2</v>
      </c>
      <c r="L56" s="96" t="s">
        <v>37</v>
      </c>
      <c r="M56" s="117" t="s">
        <v>214</v>
      </c>
      <c r="N56" s="117" t="s">
        <v>206</v>
      </c>
      <c r="O56" s="475"/>
      <c r="P56" s="356" t="s">
        <v>206</v>
      </c>
      <c r="Q56" s="90"/>
      <c r="R56" s="90"/>
      <c r="S56" s="90"/>
      <c r="T56" s="90"/>
      <c r="U56" s="500" t="s">
        <v>182</v>
      </c>
      <c r="V56" s="375" t="s">
        <v>268</v>
      </c>
      <c r="W56" s="390" t="s">
        <v>217</v>
      </c>
    </row>
    <row r="57" spans="1:23" ht="15">
      <c r="A57" s="445" t="s">
        <v>530</v>
      </c>
      <c r="B57" s="62" t="s">
        <v>167</v>
      </c>
      <c r="C57" s="130"/>
      <c r="D57" s="131"/>
      <c r="E57" s="131" t="s">
        <v>36</v>
      </c>
      <c r="F57" s="63"/>
      <c r="G57" s="130">
        <v>2</v>
      </c>
      <c r="H57" s="131"/>
      <c r="I57" s="131"/>
      <c r="J57" s="132"/>
      <c r="K57" s="96">
        <v>2</v>
      </c>
      <c r="L57" s="96" t="s">
        <v>37</v>
      </c>
      <c r="M57" s="117" t="s">
        <v>214</v>
      </c>
      <c r="N57" s="117" t="s">
        <v>206</v>
      </c>
      <c r="O57" s="475"/>
      <c r="P57" s="356" t="s">
        <v>206</v>
      </c>
      <c r="Q57" s="90"/>
      <c r="R57" s="90"/>
      <c r="S57" s="90"/>
      <c r="T57" s="90"/>
      <c r="U57" s="501" t="s">
        <v>180</v>
      </c>
      <c r="V57" s="375" t="s">
        <v>267</v>
      </c>
      <c r="W57" s="390" t="s">
        <v>220</v>
      </c>
    </row>
    <row r="58" spans="1:23" ht="15">
      <c r="A58" s="445" t="s">
        <v>531</v>
      </c>
      <c r="B58" s="62" t="s">
        <v>168</v>
      </c>
      <c r="C58" s="130"/>
      <c r="D58" s="131"/>
      <c r="E58" s="131" t="s">
        <v>36</v>
      </c>
      <c r="F58" s="63"/>
      <c r="G58" s="130">
        <v>2</v>
      </c>
      <c r="H58" s="131"/>
      <c r="I58" s="131"/>
      <c r="J58" s="132"/>
      <c r="K58" s="96">
        <v>2</v>
      </c>
      <c r="L58" s="96" t="s">
        <v>37</v>
      </c>
      <c r="M58" s="117" t="s">
        <v>214</v>
      </c>
      <c r="N58" s="117" t="s">
        <v>206</v>
      </c>
      <c r="O58" s="475"/>
      <c r="P58" s="356" t="s">
        <v>206</v>
      </c>
      <c r="Q58" s="90"/>
      <c r="R58" s="90"/>
      <c r="S58" s="90"/>
      <c r="T58" s="90"/>
      <c r="U58" s="501" t="s">
        <v>180</v>
      </c>
      <c r="V58" s="375" t="s">
        <v>267</v>
      </c>
      <c r="W58" s="390" t="s">
        <v>220</v>
      </c>
    </row>
    <row r="59" spans="1:23" ht="15">
      <c r="A59" s="445" t="s">
        <v>532</v>
      </c>
      <c r="B59" s="62" t="s">
        <v>169</v>
      </c>
      <c r="C59" s="130"/>
      <c r="D59" s="131" t="s">
        <v>36</v>
      </c>
      <c r="E59" s="131"/>
      <c r="F59" s="63"/>
      <c r="G59" s="130">
        <v>3</v>
      </c>
      <c r="H59" s="131"/>
      <c r="I59" s="131"/>
      <c r="J59" s="132"/>
      <c r="K59" s="96">
        <v>3</v>
      </c>
      <c r="L59" s="96" t="s">
        <v>37</v>
      </c>
      <c r="M59" s="117" t="s">
        <v>214</v>
      </c>
      <c r="N59" s="117" t="s">
        <v>206</v>
      </c>
      <c r="O59" s="475"/>
      <c r="P59" s="356" t="s">
        <v>206</v>
      </c>
      <c r="Q59" s="90"/>
      <c r="R59" s="90"/>
      <c r="S59" s="90"/>
      <c r="T59" s="90"/>
      <c r="U59" s="501" t="s">
        <v>176</v>
      </c>
      <c r="V59" s="375" t="s">
        <v>264</v>
      </c>
      <c r="W59" s="390" t="s">
        <v>217</v>
      </c>
    </row>
    <row r="60" spans="1:23" ht="15">
      <c r="A60" s="445" t="s">
        <v>533</v>
      </c>
      <c r="B60" s="62" t="s">
        <v>170</v>
      </c>
      <c r="C60" s="130"/>
      <c r="D60" s="131" t="s">
        <v>36</v>
      </c>
      <c r="E60" s="131"/>
      <c r="F60" s="63"/>
      <c r="G60" s="130">
        <v>2</v>
      </c>
      <c r="H60" s="131"/>
      <c r="I60" s="131"/>
      <c r="J60" s="132"/>
      <c r="K60" s="96">
        <v>2</v>
      </c>
      <c r="L60" s="96" t="s">
        <v>37</v>
      </c>
      <c r="M60" s="117" t="s">
        <v>214</v>
      </c>
      <c r="N60" s="117" t="s">
        <v>206</v>
      </c>
      <c r="O60" s="473" t="s">
        <v>504</v>
      </c>
      <c r="P60" s="357" t="s">
        <v>145</v>
      </c>
      <c r="Q60" s="90"/>
      <c r="R60" s="90"/>
      <c r="S60" s="90"/>
      <c r="T60" s="90"/>
      <c r="U60" s="501" t="s">
        <v>183</v>
      </c>
      <c r="V60" s="375" t="s">
        <v>269</v>
      </c>
      <c r="W60" s="390" t="s">
        <v>220</v>
      </c>
    </row>
    <row r="61" spans="1:23" ht="15">
      <c r="A61" s="445" t="s">
        <v>534</v>
      </c>
      <c r="B61" s="62" t="s">
        <v>445</v>
      </c>
      <c r="C61" s="130"/>
      <c r="D61" s="131" t="s">
        <v>36</v>
      </c>
      <c r="E61" s="131"/>
      <c r="F61" s="63"/>
      <c r="G61" s="130">
        <v>2</v>
      </c>
      <c r="H61" s="131"/>
      <c r="I61" s="131"/>
      <c r="J61" s="132"/>
      <c r="K61" s="96">
        <v>2</v>
      </c>
      <c r="L61" s="96" t="s">
        <v>37</v>
      </c>
      <c r="M61" s="117" t="s">
        <v>201</v>
      </c>
      <c r="N61" s="117" t="s">
        <v>206</v>
      </c>
      <c r="O61" s="473" t="s">
        <v>504</v>
      </c>
      <c r="P61" s="357" t="s">
        <v>145</v>
      </c>
      <c r="Q61" s="90"/>
      <c r="R61" s="90"/>
      <c r="S61" s="90"/>
      <c r="T61" s="90"/>
      <c r="U61" s="501" t="s">
        <v>111</v>
      </c>
      <c r="V61" s="375" t="s">
        <v>219</v>
      </c>
      <c r="W61" s="390" t="s">
        <v>220</v>
      </c>
    </row>
    <row r="62" spans="1:23" ht="15">
      <c r="A62" s="445" t="s">
        <v>535</v>
      </c>
      <c r="B62" s="62" t="s">
        <v>171</v>
      </c>
      <c r="C62" s="130"/>
      <c r="D62" s="131"/>
      <c r="E62" s="131" t="s">
        <v>36</v>
      </c>
      <c r="F62" s="63"/>
      <c r="G62" s="130">
        <v>2</v>
      </c>
      <c r="H62" s="131"/>
      <c r="I62" s="131"/>
      <c r="J62" s="132"/>
      <c r="K62" s="96">
        <v>2</v>
      </c>
      <c r="L62" s="96" t="s">
        <v>701</v>
      </c>
      <c r="M62" s="117" t="s">
        <v>202</v>
      </c>
      <c r="N62" s="117" t="s">
        <v>206</v>
      </c>
      <c r="O62" s="476"/>
      <c r="P62" s="307" t="s">
        <v>206</v>
      </c>
      <c r="Q62" s="90"/>
      <c r="R62" s="90"/>
      <c r="S62" s="90"/>
      <c r="T62" s="90"/>
      <c r="U62" s="501" t="s">
        <v>175</v>
      </c>
      <c r="V62" s="389" t="s">
        <v>262</v>
      </c>
      <c r="W62" s="390" t="s">
        <v>217</v>
      </c>
    </row>
    <row r="63" spans="1:23" s="9" customFormat="1" ht="15">
      <c r="A63" s="208"/>
      <c r="B63" s="231" t="s">
        <v>248</v>
      </c>
      <c r="C63" s="210">
        <f>SUMIF(C40:C62,"=x",$K40:$K62)</f>
        <v>0</v>
      </c>
      <c r="D63" s="210">
        <f>SUMIF(D40:D62,"=x",$K40:$K62)</f>
        <v>9</v>
      </c>
      <c r="E63" s="210">
        <f>SUMIF(E40:E62,"=x",$K40:$K62)</f>
        <v>25</v>
      </c>
      <c r="F63" s="210">
        <f>SUMIF(F40:F62,"=x",$K40:$K62)</f>
        <v>24</v>
      </c>
      <c r="G63" s="639">
        <f>SUM(C63:F63)</f>
        <v>58</v>
      </c>
      <c r="H63" s="640"/>
      <c r="I63" s="640"/>
      <c r="J63" s="640"/>
      <c r="K63" s="640"/>
      <c r="L63" s="641"/>
      <c r="M63" s="227"/>
      <c r="N63" s="228"/>
      <c r="O63" s="477"/>
      <c r="P63" s="308"/>
      <c r="Q63" s="230"/>
      <c r="R63" s="230"/>
      <c r="S63" s="230"/>
      <c r="T63" s="230"/>
      <c r="U63" s="485"/>
      <c r="V63" s="391"/>
      <c r="W63" s="392"/>
    </row>
    <row r="64" spans="1:23" s="232" customFormat="1" ht="13.5" customHeight="1">
      <c r="A64" s="233"/>
      <c r="B64" s="204" t="s">
        <v>325</v>
      </c>
      <c r="C64" s="205"/>
      <c r="D64" s="206">
        <v>6</v>
      </c>
      <c r="E64" s="206">
        <v>10</v>
      </c>
      <c r="F64" s="207">
        <v>5</v>
      </c>
      <c r="G64" s="642">
        <f>SUM(D64:F64)</f>
        <v>21</v>
      </c>
      <c r="H64" s="586"/>
      <c r="I64" s="586"/>
      <c r="J64" s="586"/>
      <c r="K64" s="586"/>
      <c r="L64" s="587"/>
      <c r="M64" s="643"/>
      <c r="N64" s="695"/>
      <c r="O64" s="236"/>
      <c r="P64" s="309"/>
      <c r="Q64" s="236"/>
      <c r="R64" s="236"/>
      <c r="S64" s="236"/>
      <c r="T64" s="236"/>
      <c r="U64" s="502"/>
      <c r="V64" s="393"/>
      <c r="W64" s="394"/>
    </row>
    <row r="65" spans="1:23" s="6" customFormat="1" ht="19.5" customHeight="1">
      <c r="A65" s="588" t="s">
        <v>657</v>
      </c>
      <c r="B65" s="589"/>
      <c r="C65" s="58" t="s">
        <v>324</v>
      </c>
      <c r="D65" s="59"/>
      <c r="E65" s="59"/>
      <c r="F65" s="59"/>
      <c r="G65" s="58"/>
      <c r="H65" s="59"/>
      <c r="I65" s="59"/>
      <c r="J65" s="59"/>
      <c r="K65" s="59"/>
      <c r="L65" s="60"/>
      <c r="M65" s="429"/>
      <c r="N65" s="430"/>
      <c r="O65" s="572"/>
      <c r="P65" s="573"/>
      <c r="Q65" s="573"/>
      <c r="R65" s="573"/>
      <c r="S65" s="573"/>
      <c r="T65" s="573"/>
      <c r="U65" s="574"/>
      <c r="V65" s="395"/>
      <c r="W65" s="396"/>
    </row>
    <row r="66" spans="1:23" s="6" customFormat="1" ht="13.5" customHeight="1">
      <c r="A66" s="225"/>
      <c r="B66" s="360" t="s">
        <v>110</v>
      </c>
      <c r="C66" s="226" t="s">
        <v>36</v>
      </c>
      <c r="D66" s="55"/>
      <c r="E66" s="55"/>
      <c r="F66" s="56"/>
      <c r="G66" s="105"/>
      <c r="H66" s="20"/>
      <c r="I66" s="20"/>
      <c r="J66" s="30"/>
      <c r="K66" s="31">
        <v>3</v>
      </c>
      <c r="L66" s="31"/>
      <c r="M66" s="92"/>
      <c r="N66" s="92"/>
      <c r="O66" s="478"/>
      <c r="P66" s="310"/>
      <c r="Q66" s="31"/>
      <c r="R66" s="31"/>
      <c r="S66" s="31"/>
      <c r="T66" s="31"/>
      <c r="U66" s="503"/>
      <c r="V66" s="395"/>
      <c r="W66" s="396"/>
    </row>
    <row r="67" spans="1:23" s="6" customFormat="1" ht="13.5" customHeight="1">
      <c r="A67" s="225"/>
      <c r="B67" s="360" t="s">
        <v>110</v>
      </c>
      <c r="C67" s="226"/>
      <c r="D67" s="55"/>
      <c r="E67" s="55" t="s">
        <v>36</v>
      </c>
      <c r="F67" s="56"/>
      <c r="G67" s="105"/>
      <c r="H67" s="20"/>
      <c r="I67" s="20"/>
      <c r="J67" s="30"/>
      <c r="K67" s="31">
        <v>3</v>
      </c>
      <c r="L67" s="31"/>
      <c r="M67" s="92"/>
      <c r="N67" s="92"/>
      <c r="O67" s="479"/>
      <c r="P67" s="310"/>
      <c r="Q67" s="49"/>
      <c r="R67" s="49"/>
      <c r="S67" s="49"/>
      <c r="T67" s="49"/>
      <c r="U67" s="504"/>
      <c r="V67" s="395"/>
      <c r="W67" s="396"/>
    </row>
    <row r="68" spans="1:23" s="6" customFormat="1" ht="19.5" customHeight="1">
      <c r="A68" s="588" t="s">
        <v>45</v>
      </c>
      <c r="B68" s="589"/>
      <c r="C68" s="41"/>
      <c r="D68" s="42"/>
      <c r="E68" s="42"/>
      <c r="F68" s="42"/>
      <c r="G68" s="41"/>
      <c r="H68" s="42"/>
      <c r="I68" s="42"/>
      <c r="J68" s="42"/>
      <c r="K68" s="42"/>
      <c r="L68" s="126"/>
      <c r="M68" s="696"/>
      <c r="N68" s="697"/>
      <c r="O68" s="58"/>
      <c r="P68" s="306"/>
      <c r="Q68" s="428"/>
      <c r="R68" s="428"/>
      <c r="S68" s="428"/>
      <c r="T68" s="428"/>
      <c r="U68" s="496"/>
      <c r="V68" s="395"/>
      <c r="W68" s="396"/>
    </row>
    <row r="69" spans="1:23" s="6" customFormat="1" ht="13.5" customHeight="1">
      <c r="A69" s="447" t="str">
        <f>közös!A27</f>
        <v>diplm1ub17dm</v>
      </c>
      <c r="B69" s="339" t="str">
        <f>közös!B27</f>
        <v>Diplomamunka I.</v>
      </c>
      <c r="C69" s="51"/>
      <c r="D69" s="52"/>
      <c r="E69" s="55" t="s">
        <v>36</v>
      </c>
      <c r="F69" s="56"/>
      <c r="G69" s="51"/>
      <c r="H69" s="20">
        <f>közös!H27</f>
        <v>3</v>
      </c>
      <c r="I69" s="54"/>
      <c r="J69" s="95"/>
      <c r="K69" s="167">
        <f>közös!K27</f>
        <v>5</v>
      </c>
      <c r="L69" s="167" t="str">
        <f>közös!L27</f>
        <v>Gyj</v>
      </c>
      <c r="M69" s="91"/>
      <c r="N69" s="91"/>
      <c r="O69" s="478"/>
      <c r="P69" s="310"/>
      <c r="Q69" s="31"/>
      <c r="R69" s="31"/>
      <c r="S69" s="31"/>
      <c r="T69" s="31"/>
      <c r="U69" s="503"/>
      <c r="V69" s="395"/>
      <c r="W69" s="396"/>
    </row>
    <row r="70" spans="1:23" s="6" customFormat="1" ht="13.5" customHeight="1" thickBot="1">
      <c r="A70" s="447" t="str">
        <f>közös!A28</f>
        <v>diplm2ub17dm</v>
      </c>
      <c r="B70" s="351" t="str">
        <f>közös!B28</f>
        <v>Diplomamunka II.</v>
      </c>
      <c r="C70" s="255"/>
      <c r="D70" s="256"/>
      <c r="E70" s="257"/>
      <c r="F70" s="258" t="s">
        <v>36</v>
      </c>
      <c r="G70" s="255"/>
      <c r="H70" s="259">
        <f>közös!H28</f>
        <v>17</v>
      </c>
      <c r="I70" s="267"/>
      <c r="J70" s="268"/>
      <c r="K70" s="269">
        <f>közös!K28</f>
        <v>25</v>
      </c>
      <c r="L70" s="269" t="str">
        <f>közös!L28</f>
        <v>Gyj</v>
      </c>
      <c r="M70" s="91"/>
      <c r="N70" s="91"/>
      <c r="O70" s="457" t="s">
        <v>465</v>
      </c>
      <c r="P70" s="361" t="str">
        <f>közös!P28</f>
        <v>Diplomamunka I.</v>
      </c>
      <c r="Q70" s="31"/>
      <c r="R70" s="31"/>
      <c r="S70" s="31"/>
      <c r="T70" s="31"/>
      <c r="U70" s="503"/>
      <c r="V70" s="395"/>
      <c r="W70" s="396"/>
    </row>
    <row r="71" spans="1:23" s="6" customFormat="1" ht="24.75" customHeight="1" thickTop="1">
      <c r="A71" s="645" t="s">
        <v>330</v>
      </c>
      <c r="B71" s="646"/>
      <c r="C71" s="622"/>
      <c r="D71" s="623"/>
      <c r="E71" s="623"/>
      <c r="F71" s="624"/>
      <c r="G71" s="622"/>
      <c r="H71" s="623"/>
      <c r="I71" s="623"/>
      <c r="J71" s="623"/>
      <c r="K71" s="623"/>
      <c r="L71" s="624"/>
      <c r="M71" s="636"/>
      <c r="N71" s="637"/>
      <c r="O71" s="637"/>
      <c r="P71" s="637"/>
      <c r="Q71" s="637"/>
      <c r="R71" s="637"/>
      <c r="S71" s="637"/>
      <c r="T71" s="637"/>
      <c r="U71" s="638"/>
      <c r="V71" s="395"/>
      <c r="W71" s="396"/>
    </row>
    <row r="72" spans="1:23" s="6" customFormat="1" ht="15" customHeight="1">
      <c r="A72" s="583" t="s">
        <v>39</v>
      </c>
      <c r="B72" s="584"/>
      <c r="C72" s="35">
        <f>SUMIF($A1:$A70,$A72,C1:C70)</f>
        <v>20</v>
      </c>
      <c r="D72" s="36">
        <f>SUMIF($A1:$A70,$A72,D1:D70)</f>
        <v>17</v>
      </c>
      <c r="E72" s="36">
        <f>SUMIF($A1:$A70,$A72,E1:E70)</f>
        <v>9</v>
      </c>
      <c r="F72" s="37">
        <f>SUMIF($A1:$A70,$A72,F1:F70)</f>
        <v>0</v>
      </c>
      <c r="G72" s="590">
        <f aca="true" t="shared" si="2" ref="G72:G78">SUM(C72:F72)</f>
        <v>46</v>
      </c>
      <c r="H72" s="658"/>
      <c r="I72" s="658"/>
      <c r="J72" s="658"/>
      <c r="K72" s="658"/>
      <c r="L72" s="659"/>
      <c r="M72" s="653"/>
      <c r="N72" s="654"/>
      <c r="O72" s="654"/>
      <c r="P72" s="654"/>
      <c r="Q72" s="654"/>
      <c r="R72" s="654"/>
      <c r="S72" s="654"/>
      <c r="T72" s="654"/>
      <c r="U72" s="655"/>
      <c r="V72" s="395"/>
      <c r="W72" s="396"/>
    </row>
    <row r="73" spans="1:23" s="6" customFormat="1" ht="15" customHeight="1">
      <c r="A73" s="593" t="s">
        <v>40</v>
      </c>
      <c r="B73" s="594"/>
      <c r="C73" s="38">
        <f>SUMIF($A1:$A70,$A73,C1:C70)</f>
        <v>27</v>
      </c>
      <c r="D73" s="39">
        <f>SUMIF($A1:$A70,$A73,D1:D70)</f>
        <v>24</v>
      </c>
      <c r="E73" s="39">
        <f>SUMIF($A1:$A70,$A73,E1:E70)</f>
        <v>12</v>
      </c>
      <c r="F73" s="40">
        <f>SUMIF($A1:$A70,$A73,F1:F70)</f>
        <v>0</v>
      </c>
      <c r="G73" s="585">
        <f t="shared" si="2"/>
        <v>63</v>
      </c>
      <c r="H73" s="634"/>
      <c r="I73" s="634"/>
      <c r="J73" s="634"/>
      <c r="K73" s="634"/>
      <c r="L73" s="635"/>
      <c r="M73" s="653"/>
      <c r="N73" s="654"/>
      <c r="O73" s="654"/>
      <c r="P73" s="654"/>
      <c r="Q73" s="654"/>
      <c r="R73" s="654"/>
      <c r="S73" s="654"/>
      <c r="T73" s="654"/>
      <c r="U73" s="655"/>
      <c r="V73" s="395"/>
      <c r="W73" s="396"/>
    </row>
    <row r="74" spans="1:23" s="6" customFormat="1" ht="15" customHeight="1" thickBot="1">
      <c r="A74" s="575" t="s">
        <v>41</v>
      </c>
      <c r="B74" s="576"/>
      <c r="C74" s="32">
        <f>SUMIF($A1:$A70,$A74,C1:C70)</f>
        <v>3</v>
      </c>
      <c r="D74" s="33">
        <f>SUMIF($A1:$A70,$A74,D1:D70)</f>
        <v>1</v>
      </c>
      <c r="E74" s="33">
        <f>SUMIF($A1:$A70,$A74,E1:E70)</f>
        <v>3</v>
      </c>
      <c r="F74" s="34">
        <f>SUMIF($A1:$A70,$A74,F1:F70)</f>
        <v>0</v>
      </c>
      <c r="G74" s="577">
        <f t="shared" si="2"/>
        <v>7</v>
      </c>
      <c r="H74" s="656"/>
      <c r="I74" s="656"/>
      <c r="J74" s="656"/>
      <c r="K74" s="656"/>
      <c r="L74" s="657"/>
      <c r="M74" s="653"/>
      <c r="N74" s="654"/>
      <c r="O74" s="654"/>
      <c r="P74" s="654"/>
      <c r="Q74" s="654"/>
      <c r="R74" s="654"/>
      <c r="S74" s="654"/>
      <c r="T74" s="654"/>
      <c r="U74" s="655"/>
      <c r="V74" s="395"/>
      <c r="W74" s="396"/>
    </row>
    <row r="75" spans="1:23" s="6" customFormat="1" ht="15" customHeight="1" thickTop="1">
      <c r="A75" s="215"/>
      <c r="B75" s="216" t="s">
        <v>326</v>
      </c>
      <c r="C75" s="217">
        <f>C64</f>
        <v>0</v>
      </c>
      <c r="D75" s="218">
        <f>D64</f>
        <v>6</v>
      </c>
      <c r="E75" s="218">
        <f>E64</f>
        <v>10</v>
      </c>
      <c r="F75" s="219">
        <f>F64</f>
        <v>5</v>
      </c>
      <c r="G75" s="631">
        <f t="shared" si="2"/>
        <v>21</v>
      </c>
      <c r="H75" s="632"/>
      <c r="I75" s="632"/>
      <c r="J75" s="632"/>
      <c r="K75" s="632"/>
      <c r="L75" s="633"/>
      <c r="M75" s="212"/>
      <c r="N75" s="212"/>
      <c r="O75" s="212"/>
      <c r="P75" s="312"/>
      <c r="Q75" s="212"/>
      <c r="R75" s="212"/>
      <c r="S75" s="212"/>
      <c r="T75" s="212"/>
      <c r="U75" s="486"/>
      <c r="V75" s="379"/>
      <c r="W75" s="379"/>
    </row>
    <row r="76" spans="1:23" s="6" customFormat="1" ht="15" customHeight="1">
      <c r="A76" s="213"/>
      <c r="B76" s="214" t="s">
        <v>327</v>
      </c>
      <c r="C76" s="147">
        <v>3</v>
      </c>
      <c r="D76" s="136">
        <f>SUMIF(D66:D67,"=x",$K66:$K67)</f>
        <v>0</v>
      </c>
      <c r="E76" s="136">
        <f>SUMIF(E66:E67,"=x",$K66:$K67)</f>
        <v>3</v>
      </c>
      <c r="F76" s="161">
        <f>SUMIF(F66:F67,"=x",$K66:$K67)</f>
        <v>0</v>
      </c>
      <c r="G76" s="647">
        <f t="shared" si="2"/>
        <v>6</v>
      </c>
      <c r="H76" s="648"/>
      <c r="I76" s="648"/>
      <c r="J76" s="648"/>
      <c r="K76" s="648"/>
      <c r="L76" s="649"/>
      <c r="M76" s="211"/>
      <c r="N76" s="211"/>
      <c r="O76" s="211"/>
      <c r="P76" s="313"/>
      <c r="Q76" s="211"/>
      <c r="R76" s="211"/>
      <c r="S76" s="211"/>
      <c r="T76" s="211"/>
      <c r="U76" s="487"/>
      <c r="V76" s="380"/>
      <c r="W76" s="380"/>
    </row>
    <row r="77" spans="1:23" s="6" customFormat="1" ht="15" customHeight="1" thickBot="1">
      <c r="A77" s="220"/>
      <c r="B77" s="221" t="s">
        <v>328</v>
      </c>
      <c r="C77" s="222">
        <f>SUMIF(C69:C70,"=x",$K69:$K70)</f>
        <v>0</v>
      </c>
      <c r="D77" s="223">
        <f>SUMIF(D69:D70,"=x",$K69:$K70)</f>
        <v>0</v>
      </c>
      <c r="E77" s="223">
        <f>SUMIF(E69:E70,"=x",$K69:$K70)</f>
        <v>5</v>
      </c>
      <c r="F77" s="224">
        <f>SUMIF(F69:F70,"=x",$K69:$K70)</f>
        <v>25</v>
      </c>
      <c r="G77" s="650">
        <f t="shared" si="2"/>
        <v>30</v>
      </c>
      <c r="H77" s="651"/>
      <c r="I77" s="651"/>
      <c r="J77" s="651"/>
      <c r="K77" s="651"/>
      <c r="L77" s="652"/>
      <c r="M77" s="211"/>
      <c r="N77" s="211"/>
      <c r="O77" s="211"/>
      <c r="P77" s="313"/>
      <c r="Q77" s="211"/>
      <c r="R77" s="211"/>
      <c r="S77" s="211"/>
      <c r="T77" s="211"/>
      <c r="U77" s="487"/>
      <c r="V77" s="380"/>
      <c r="W77" s="380"/>
    </row>
    <row r="78" spans="1:23" s="6" customFormat="1" ht="24.75" customHeight="1" thickBot="1" thickTop="1">
      <c r="A78" s="262"/>
      <c r="B78" s="263" t="s">
        <v>329</v>
      </c>
      <c r="C78" s="264">
        <f>SUM(C75:C77,C73)</f>
        <v>30</v>
      </c>
      <c r="D78" s="265">
        <f>SUM(D75:D77,D73)</f>
        <v>30</v>
      </c>
      <c r="E78" s="265">
        <f>SUM(E75:E77,E73)</f>
        <v>30</v>
      </c>
      <c r="F78" s="266">
        <f>SUM(F75:F77,F73)</f>
        <v>30</v>
      </c>
      <c r="G78" s="628">
        <f t="shared" si="2"/>
        <v>120</v>
      </c>
      <c r="H78" s="629"/>
      <c r="I78" s="629"/>
      <c r="J78" s="629"/>
      <c r="K78" s="629"/>
      <c r="L78" s="630"/>
      <c r="M78" s="211"/>
      <c r="N78" s="211"/>
      <c r="O78" s="211"/>
      <c r="P78" s="313"/>
      <c r="Q78" s="211"/>
      <c r="R78" s="211"/>
      <c r="S78" s="211"/>
      <c r="T78" s="211"/>
      <c r="U78" s="487"/>
      <c r="V78" s="380"/>
      <c r="W78" s="380"/>
    </row>
    <row r="79" spans="1:23" s="6" customFormat="1" ht="15" customHeight="1" thickTop="1">
      <c r="A79" s="21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101"/>
      <c r="N79" s="101"/>
      <c r="O79" s="480"/>
      <c r="P79" s="21"/>
      <c r="Q79" s="3"/>
      <c r="R79" s="3"/>
      <c r="S79" s="3"/>
      <c r="T79" s="3"/>
      <c r="U79" s="488"/>
      <c r="V79" s="371"/>
      <c r="W79" s="371"/>
    </row>
    <row r="80" spans="1:23" s="6" customFormat="1" ht="15" customHeight="1" thickBot="1">
      <c r="A80" s="314" t="s">
        <v>453</v>
      </c>
      <c r="B80" s="1"/>
      <c r="C80" s="4"/>
      <c r="D80" s="4"/>
      <c r="E80" s="4"/>
      <c r="F80" s="4"/>
      <c r="G80" s="4"/>
      <c r="H80" s="562"/>
      <c r="I80" s="562"/>
      <c r="J80" s="71"/>
      <c r="K80" s="71"/>
      <c r="L80" s="120"/>
      <c r="N80" s="281" t="s">
        <v>385</v>
      </c>
      <c r="O80" s="480"/>
      <c r="P80" s="21"/>
      <c r="Q80" s="3"/>
      <c r="R80" s="3"/>
      <c r="S80" s="3"/>
      <c r="T80" s="3"/>
      <c r="U80" s="488"/>
      <c r="V80" s="371"/>
      <c r="W80" s="371"/>
    </row>
    <row r="81" spans="1:23" s="6" customFormat="1" ht="15" customHeight="1">
      <c r="A81" s="21" t="s">
        <v>446</v>
      </c>
      <c r="B81" s="1"/>
      <c r="C81" s="4"/>
      <c r="D81" s="4"/>
      <c r="E81" s="4"/>
      <c r="F81" s="4"/>
      <c r="G81" s="4"/>
      <c r="H81" s="562"/>
      <c r="I81" s="563"/>
      <c r="J81" s="564"/>
      <c r="K81" s="565"/>
      <c r="L81" s="566"/>
      <c r="N81" s="282">
        <f>SUM(K5:K7,K12:K17)/SUM(G5:J7,G12:J17)</f>
        <v>1.5555555555555556</v>
      </c>
      <c r="O81" s="480"/>
      <c r="P81" s="21"/>
      <c r="Q81" s="3"/>
      <c r="R81" s="3"/>
      <c r="S81" s="3"/>
      <c r="T81" s="3"/>
      <c r="U81" s="488"/>
      <c r="V81" s="371"/>
      <c r="W81" s="371"/>
    </row>
    <row r="82" spans="1:23" s="6" customFormat="1" ht="15" customHeight="1" thickBot="1">
      <c r="A82" s="21" t="s">
        <v>448</v>
      </c>
      <c r="B82" s="1"/>
      <c r="C82" s="4"/>
      <c r="D82" s="4"/>
      <c r="E82" s="4"/>
      <c r="F82" s="4"/>
      <c r="G82" s="4"/>
      <c r="H82" s="562"/>
      <c r="I82" s="567"/>
      <c r="J82" s="564"/>
      <c r="K82" s="565"/>
      <c r="L82" s="566"/>
      <c r="N82" s="283"/>
      <c r="O82" s="480"/>
      <c r="P82" s="21"/>
      <c r="Q82" s="3"/>
      <c r="R82" s="3"/>
      <c r="S82" s="3"/>
      <c r="T82" s="3"/>
      <c r="U82" s="488"/>
      <c r="V82" s="371"/>
      <c r="W82" s="371"/>
    </row>
    <row r="83" spans="1:23" s="6" customFormat="1" ht="15" customHeight="1">
      <c r="A83" s="21" t="s">
        <v>449</v>
      </c>
      <c r="B83" s="1"/>
      <c r="C83" s="4"/>
      <c r="D83" s="4"/>
      <c r="E83" s="4"/>
      <c r="F83" s="4"/>
      <c r="G83" s="4"/>
      <c r="H83" s="562"/>
      <c r="I83" s="567"/>
      <c r="J83" s="564"/>
      <c r="K83" s="565"/>
      <c r="L83" s="566"/>
      <c r="N83" s="282">
        <f>SUM(K26:K35,K40:K62)/SUM(G26:J35,G40:J62)</f>
        <v>1.2236842105263157</v>
      </c>
      <c r="O83" s="480"/>
      <c r="P83" s="21"/>
      <c r="Q83" s="3"/>
      <c r="R83" s="3"/>
      <c r="S83" s="3"/>
      <c r="T83" s="3"/>
      <c r="U83" s="488"/>
      <c r="V83" s="371"/>
      <c r="W83" s="371"/>
    </row>
    <row r="84" spans="1:23" s="6" customFormat="1" ht="15" customHeight="1" thickBot="1">
      <c r="A84" s="21" t="s">
        <v>447</v>
      </c>
      <c r="B84" s="1"/>
      <c r="C84" s="4"/>
      <c r="D84" s="4"/>
      <c r="E84" s="4"/>
      <c r="F84" s="4"/>
      <c r="G84" s="4"/>
      <c r="H84" s="562"/>
      <c r="I84" s="567"/>
      <c r="J84" s="564"/>
      <c r="K84" s="565"/>
      <c r="L84" s="566"/>
      <c r="N84" s="285"/>
      <c r="O84" s="480"/>
      <c r="P84" s="21"/>
      <c r="Q84" s="3"/>
      <c r="R84" s="3"/>
      <c r="S84" s="3"/>
      <c r="T84" s="3"/>
      <c r="U84" s="488"/>
      <c r="V84" s="371"/>
      <c r="W84" s="371"/>
    </row>
    <row r="85" spans="1:23" s="6" customFormat="1" ht="15" customHeight="1">
      <c r="A85" s="21" t="s">
        <v>450</v>
      </c>
      <c r="B85" s="1"/>
      <c r="C85" s="4"/>
      <c r="D85" s="4"/>
      <c r="E85" s="4"/>
      <c r="F85" s="4"/>
      <c r="G85" s="4"/>
      <c r="H85" s="562"/>
      <c r="I85" s="567"/>
      <c r="J85" s="564"/>
      <c r="K85" s="565"/>
      <c r="L85" s="566"/>
      <c r="N85" s="283">
        <f>SUM(K5:K7,K12:K17,K26:K35,K40:K62)/SUM(G5:J7,G12:J17,G26:J35,G40:J62)</f>
        <v>1.2872340425531914</v>
      </c>
      <c r="O85" s="480"/>
      <c r="P85" s="21"/>
      <c r="Q85" s="3"/>
      <c r="R85" s="3"/>
      <c r="S85" s="3"/>
      <c r="T85" s="3"/>
      <c r="U85" s="488"/>
      <c r="V85" s="371"/>
      <c r="W85" s="371"/>
    </row>
    <row r="86" spans="1:23" s="6" customFormat="1" ht="15" customHeight="1" thickBot="1">
      <c r="A86" s="21" t="s">
        <v>451</v>
      </c>
      <c r="B86" s="1"/>
      <c r="C86" s="4"/>
      <c r="D86" s="4"/>
      <c r="E86" s="4"/>
      <c r="F86" s="4"/>
      <c r="G86" s="4"/>
      <c r="H86" s="562"/>
      <c r="I86" s="567"/>
      <c r="J86" s="564"/>
      <c r="K86" s="565"/>
      <c r="L86" s="566"/>
      <c r="N86" s="284"/>
      <c r="O86" s="480"/>
      <c r="P86" s="21"/>
      <c r="Q86" s="3"/>
      <c r="R86" s="3"/>
      <c r="S86" s="3"/>
      <c r="T86" s="3"/>
      <c r="U86" s="488"/>
      <c r="V86" s="371"/>
      <c r="W86" s="371"/>
    </row>
    <row r="87" spans="1:23" s="6" customFormat="1" ht="15" customHeight="1">
      <c r="A87" s="21" t="s">
        <v>452</v>
      </c>
      <c r="B87" s="1"/>
      <c r="C87" s="4"/>
      <c r="D87" s="4"/>
      <c r="E87" s="4"/>
      <c r="F87" s="4"/>
      <c r="G87" s="4"/>
      <c r="H87" s="562"/>
      <c r="I87" s="562"/>
      <c r="J87" s="568"/>
      <c r="K87" s="568"/>
      <c r="L87" s="568"/>
      <c r="M87" s="101"/>
      <c r="N87" s="101"/>
      <c r="O87" s="480"/>
      <c r="P87" s="21"/>
      <c r="Q87" s="3"/>
      <c r="R87" s="3"/>
      <c r="S87" s="3"/>
      <c r="T87" s="3"/>
      <c r="U87" s="488"/>
      <c r="V87" s="371"/>
      <c r="W87" s="371"/>
    </row>
    <row r="88" spans="1:23" s="6" customFormat="1" ht="15" customHeight="1">
      <c r="A88" s="3"/>
      <c r="B88" s="1"/>
      <c r="C88" s="4"/>
      <c r="D88" s="4"/>
      <c r="E88" s="4"/>
      <c r="F88" s="4"/>
      <c r="G88" s="4"/>
      <c r="H88" s="562"/>
      <c r="I88" s="562"/>
      <c r="J88" s="562"/>
      <c r="K88" s="562"/>
      <c r="L88" s="562"/>
      <c r="M88" s="101"/>
      <c r="N88" s="101"/>
      <c r="O88" s="480"/>
      <c r="P88" s="21"/>
      <c r="Q88" s="3"/>
      <c r="R88" s="3"/>
      <c r="S88" s="3"/>
      <c r="T88" s="3"/>
      <c r="U88" s="488"/>
      <c r="V88" s="371"/>
      <c r="W88" s="371"/>
    </row>
    <row r="89" spans="1:23" s="6" customFormat="1" ht="15">
      <c r="A89" s="10" t="s">
        <v>7</v>
      </c>
      <c r="B89" s="1"/>
      <c r="C89" s="4"/>
      <c r="D89" s="4"/>
      <c r="E89" s="4"/>
      <c r="F89" s="4"/>
      <c r="G89" s="4"/>
      <c r="H89" s="562"/>
      <c r="I89" s="562"/>
      <c r="J89" s="562"/>
      <c r="K89" s="562"/>
      <c r="L89" s="567"/>
      <c r="M89" s="101"/>
      <c r="N89" s="101"/>
      <c r="O89" s="480"/>
      <c r="P89" s="21"/>
      <c r="Q89" s="3"/>
      <c r="R89" s="3"/>
      <c r="S89" s="3"/>
      <c r="T89" s="3"/>
      <c r="U89" s="488"/>
      <c r="V89" s="371"/>
      <c r="W89" s="371"/>
    </row>
    <row r="90" spans="1:23" s="6" customFormat="1" ht="15">
      <c r="A90" s="22" t="s">
        <v>8</v>
      </c>
      <c r="B90" s="1"/>
      <c r="C90" s="4"/>
      <c r="D90" s="4"/>
      <c r="E90" s="4"/>
      <c r="F90" s="4"/>
      <c r="G90" s="4"/>
      <c r="H90" s="562"/>
      <c r="I90" s="562"/>
      <c r="J90" s="562"/>
      <c r="K90" s="562"/>
      <c r="L90" s="562"/>
      <c r="M90" s="101"/>
      <c r="N90" s="101"/>
      <c r="O90" s="480"/>
      <c r="P90" s="21"/>
      <c r="Q90" s="3"/>
      <c r="R90" s="3"/>
      <c r="S90" s="3"/>
      <c r="T90" s="3"/>
      <c r="U90" s="488"/>
      <c r="V90" s="371"/>
      <c r="W90" s="371"/>
    </row>
    <row r="91" spans="1:23" s="6" customFormat="1" ht="15">
      <c r="A91" s="23" t="s">
        <v>9</v>
      </c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101"/>
      <c r="N91" s="101"/>
      <c r="O91" s="480"/>
      <c r="P91" s="21"/>
      <c r="Q91" s="3"/>
      <c r="R91" s="3"/>
      <c r="S91" s="3"/>
      <c r="T91" s="3"/>
      <c r="U91" s="488"/>
      <c r="V91" s="371"/>
      <c r="W91" s="371"/>
    </row>
    <row r="92" spans="1:23" s="6" customFormat="1" ht="15">
      <c r="A92" s="21" t="s">
        <v>12</v>
      </c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101"/>
      <c r="N92" s="101"/>
      <c r="O92" s="480"/>
      <c r="P92" s="21"/>
      <c r="Q92" s="3"/>
      <c r="R92" s="3"/>
      <c r="S92" s="3"/>
      <c r="T92" s="3"/>
      <c r="U92" s="488"/>
      <c r="V92" s="371"/>
      <c r="W92" s="371"/>
    </row>
    <row r="93" spans="1:23" s="6" customFormat="1" ht="1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101"/>
      <c r="N93" s="101"/>
      <c r="O93" s="480"/>
      <c r="P93" s="21"/>
      <c r="Q93" s="3"/>
      <c r="R93" s="3"/>
      <c r="S93" s="3"/>
      <c r="T93" s="3"/>
      <c r="U93" s="488"/>
      <c r="V93" s="371"/>
      <c r="W93" s="371"/>
    </row>
    <row r="94" spans="1:23" s="6" customFormat="1" ht="1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101"/>
      <c r="N94" s="101"/>
      <c r="O94" s="480"/>
      <c r="P94" s="21"/>
      <c r="Q94" s="3"/>
      <c r="R94" s="3"/>
      <c r="S94" s="3"/>
      <c r="T94" s="3"/>
      <c r="U94" s="488"/>
      <c r="V94" s="371"/>
      <c r="W94" s="371"/>
    </row>
    <row r="95" spans="1:23" s="6" customFormat="1" ht="1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101"/>
      <c r="N95" s="101"/>
      <c r="O95" s="480"/>
      <c r="P95" s="21"/>
      <c r="Q95" s="3"/>
      <c r="R95" s="3"/>
      <c r="S95" s="3"/>
      <c r="T95" s="3"/>
      <c r="U95" s="488"/>
      <c r="V95" s="371"/>
      <c r="W95" s="371"/>
    </row>
    <row r="96" spans="1:23" s="6" customFormat="1" ht="1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101"/>
      <c r="N96" s="101"/>
      <c r="O96" s="480"/>
      <c r="P96" s="21"/>
      <c r="Q96" s="3"/>
      <c r="R96" s="3"/>
      <c r="S96" s="3"/>
      <c r="T96" s="3"/>
      <c r="U96" s="488"/>
      <c r="V96" s="371"/>
      <c r="W96" s="371"/>
    </row>
    <row r="97" spans="1:23" s="6" customFormat="1" ht="1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101"/>
      <c r="N97" s="101"/>
      <c r="O97" s="480"/>
      <c r="P97" s="21"/>
      <c r="Q97" s="3"/>
      <c r="R97" s="3"/>
      <c r="S97" s="3"/>
      <c r="T97" s="3"/>
      <c r="U97" s="488"/>
      <c r="V97" s="371"/>
      <c r="W97" s="371"/>
    </row>
    <row r="98" spans="1:23" s="6" customFormat="1" ht="1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101"/>
      <c r="N98" s="101"/>
      <c r="O98" s="480"/>
      <c r="P98" s="21"/>
      <c r="Q98" s="3"/>
      <c r="R98" s="3"/>
      <c r="S98" s="3"/>
      <c r="T98" s="3"/>
      <c r="U98" s="488"/>
      <c r="V98" s="371"/>
      <c r="W98" s="371"/>
    </row>
    <row r="99" spans="1:23" s="6" customFormat="1" ht="1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101"/>
      <c r="N99" s="101"/>
      <c r="O99" s="480"/>
      <c r="P99" s="21"/>
      <c r="Q99" s="3"/>
      <c r="R99" s="3"/>
      <c r="S99" s="3"/>
      <c r="T99" s="3"/>
      <c r="U99" s="488"/>
      <c r="V99" s="371"/>
      <c r="W99" s="371"/>
    </row>
    <row r="100" spans="1:23" s="6" customFormat="1" ht="1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101"/>
      <c r="N100" s="101"/>
      <c r="O100" s="480"/>
      <c r="P100" s="21"/>
      <c r="Q100" s="3"/>
      <c r="R100" s="3"/>
      <c r="S100" s="3"/>
      <c r="T100" s="3"/>
      <c r="U100" s="488"/>
      <c r="V100" s="371"/>
      <c r="W100" s="371"/>
    </row>
    <row r="101" spans="1:23" s="6" customFormat="1" ht="1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101"/>
      <c r="N101" s="101"/>
      <c r="O101" s="480"/>
      <c r="P101" s="21"/>
      <c r="Q101" s="3"/>
      <c r="R101" s="3"/>
      <c r="S101" s="3"/>
      <c r="T101" s="3"/>
      <c r="U101" s="488"/>
      <c r="V101" s="371"/>
      <c r="W101" s="371"/>
    </row>
    <row r="102" spans="1:23" s="6" customFormat="1" ht="1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101"/>
      <c r="N102" s="101"/>
      <c r="O102" s="480"/>
      <c r="P102" s="21"/>
      <c r="Q102" s="3"/>
      <c r="R102" s="3"/>
      <c r="S102" s="3"/>
      <c r="T102" s="3"/>
      <c r="U102" s="488"/>
      <c r="V102" s="371"/>
      <c r="W102" s="371"/>
    </row>
    <row r="103" spans="1:23" s="6" customFormat="1" ht="1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101"/>
      <c r="N103" s="101"/>
      <c r="O103" s="480"/>
      <c r="P103" s="21"/>
      <c r="Q103" s="3"/>
      <c r="R103" s="3"/>
      <c r="S103" s="3"/>
      <c r="T103" s="3"/>
      <c r="U103" s="488"/>
      <c r="V103" s="371"/>
      <c r="W103" s="371"/>
    </row>
    <row r="104" spans="1:23" s="6" customFormat="1" ht="1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101"/>
      <c r="N104" s="101"/>
      <c r="O104" s="480"/>
      <c r="P104" s="21"/>
      <c r="Q104" s="3"/>
      <c r="R104" s="3"/>
      <c r="S104" s="3"/>
      <c r="T104" s="3"/>
      <c r="U104" s="488"/>
      <c r="V104" s="371"/>
      <c r="W104" s="371"/>
    </row>
    <row r="105" spans="1:23" s="6" customFormat="1" ht="1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101"/>
      <c r="N105" s="101"/>
      <c r="O105" s="480"/>
      <c r="P105" s="21"/>
      <c r="Q105" s="3"/>
      <c r="R105" s="3"/>
      <c r="S105" s="3"/>
      <c r="T105" s="3"/>
      <c r="U105" s="488"/>
      <c r="V105" s="371"/>
      <c r="W105" s="371"/>
    </row>
    <row r="106" spans="1:23" s="6" customFormat="1" ht="1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101"/>
      <c r="N106" s="101"/>
      <c r="O106" s="480"/>
      <c r="P106" s="21"/>
      <c r="Q106" s="3"/>
      <c r="R106" s="3"/>
      <c r="S106" s="3"/>
      <c r="T106" s="3"/>
      <c r="U106" s="488"/>
      <c r="V106" s="371"/>
      <c r="W106" s="371"/>
    </row>
    <row r="107" spans="1:23" s="6" customFormat="1" ht="1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101"/>
      <c r="N107" s="101"/>
      <c r="O107" s="480"/>
      <c r="P107" s="21"/>
      <c r="Q107" s="3"/>
      <c r="R107" s="3"/>
      <c r="S107" s="3"/>
      <c r="T107" s="3"/>
      <c r="U107" s="488"/>
      <c r="V107" s="371"/>
      <c r="W107" s="371"/>
    </row>
    <row r="108" spans="1:23" s="6" customFormat="1" ht="1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101"/>
      <c r="N108" s="101"/>
      <c r="O108" s="480"/>
      <c r="P108" s="21"/>
      <c r="Q108" s="3"/>
      <c r="R108" s="3"/>
      <c r="S108" s="3"/>
      <c r="T108" s="3"/>
      <c r="U108" s="488"/>
      <c r="V108" s="371"/>
      <c r="W108" s="371"/>
    </row>
    <row r="109" spans="1:23" s="6" customFormat="1" ht="1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101"/>
      <c r="N109" s="101"/>
      <c r="O109" s="480"/>
      <c r="P109" s="21"/>
      <c r="Q109" s="3"/>
      <c r="R109" s="3"/>
      <c r="S109" s="3"/>
      <c r="T109" s="3"/>
      <c r="U109" s="488"/>
      <c r="V109" s="371"/>
      <c r="W109" s="371"/>
    </row>
    <row r="110" spans="1:23" s="6" customFormat="1" ht="1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101"/>
      <c r="N110" s="101"/>
      <c r="O110" s="480"/>
      <c r="P110" s="21"/>
      <c r="Q110" s="3"/>
      <c r="R110" s="3"/>
      <c r="S110" s="3"/>
      <c r="T110" s="3"/>
      <c r="U110" s="488"/>
      <c r="V110" s="371"/>
      <c r="W110" s="371"/>
    </row>
    <row r="111" spans="1:23" s="6" customFormat="1" ht="1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101"/>
      <c r="N111" s="101"/>
      <c r="O111" s="480"/>
      <c r="P111" s="21"/>
      <c r="Q111" s="3"/>
      <c r="R111" s="3"/>
      <c r="S111" s="3"/>
      <c r="T111" s="3"/>
      <c r="U111" s="488"/>
      <c r="V111" s="371"/>
      <c r="W111" s="371"/>
    </row>
    <row r="112" spans="1:23" s="6" customFormat="1" ht="1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101"/>
      <c r="N112" s="101"/>
      <c r="O112" s="480"/>
      <c r="P112" s="21"/>
      <c r="Q112" s="3"/>
      <c r="R112" s="3"/>
      <c r="S112" s="3"/>
      <c r="T112" s="3"/>
      <c r="U112" s="488"/>
      <c r="V112" s="371"/>
      <c r="W112" s="371"/>
    </row>
    <row r="113" spans="1:23" s="6" customFormat="1" ht="1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101"/>
      <c r="N113" s="101"/>
      <c r="O113" s="480"/>
      <c r="P113" s="21"/>
      <c r="Q113" s="3"/>
      <c r="R113" s="3"/>
      <c r="S113" s="3"/>
      <c r="T113" s="3"/>
      <c r="U113" s="488"/>
      <c r="V113" s="371"/>
      <c r="W113" s="371"/>
    </row>
    <row r="114" spans="1:23" s="6" customFormat="1" ht="1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01"/>
      <c r="N114" s="101"/>
      <c r="O114" s="480"/>
      <c r="P114" s="21"/>
      <c r="Q114" s="3"/>
      <c r="R114" s="3"/>
      <c r="S114" s="3"/>
      <c r="T114" s="3"/>
      <c r="U114" s="488"/>
      <c r="V114" s="371"/>
      <c r="W114" s="371"/>
    </row>
    <row r="115" spans="1:23" s="6" customFormat="1" ht="1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101"/>
      <c r="N115" s="101"/>
      <c r="O115" s="480"/>
      <c r="P115" s="21"/>
      <c r="Q115" s="3"/>
      <c r="R115" s="3"/>
      <c r="S115" s="3"/>
      <c r="T115" s="3"/>
      <c r="U115" s="488"/>
      <c r="V115" s="371"/>
      <c r="W115" s="371"/>
    </row>
    <row r="116" spans="1:23" s="6" customFormat="1" ht="1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101"/>
      <c r="N116" s="101"/>
      <c r="O116" s="480"/>
      <c r="P116" s="21"/>
      <c r="Q116" s="3"/>
      <c r="R116" s="3"/>
      <c r="S116" s="3"/>
      <c r="T116" s="3"/>
      <c r="U116" s="488"/>
      <c r="V116" s="371"/>
      <c r="W116" s="371"/>
    </row>
    <row r="117" spans="1:23" s="6" customFormat="1" ht="1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101"/>
      <c r="N117" s="101"/>
      <c r="O117" s="480"/>
      <c r="P117" s="21"/>
      <c r="Q117" s="3"/>
      <c r="R117" s="3"/>
      <c r="S117" s="3"/>
      <c r="T117" s="3"/>
      <c r="U117" s="488"/>
      <c r="V117" s="371"/>
      <c r="W117" s="371"/>
    </row>
    <row r="118" spans="1:23" s="6" customFormat="1" ht="1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101"/>
      <c r="N118" s="101"/>
      <c r="O118" s="480"/>
      <c r="P118" s="21"/>
      <c r="Q118" s="3"/>
      <c r="R118" s="3"/>
      <c r="S118" s="3"/>
      <c r="T118" s="3"/>
      <c r="U118" s="488"/>
      <c r="V118" s="371"/>
      <c r="W118" s="371"/>
    </row>
    <row r="119" spans="1:23" s="6" customFormat="1" ht="1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101"/>
      <c r="N119" s="101"/>
      <c r="O119" s="480"/>
      <c r="P119" s="21"/>
      <c r="Q119" s="3"/>
      <c r="R119" s="3"/>
      <c r="S119" s="3"/>
      <c r="T119" s="3"/>
      <c r="U119" s="488"/>
      <c r="V119" s="371"/>
      <c r="W119" s="371"/>
    </row>
    <row r="120" spans="1:23" s="6" customFormat="1" ht="1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101"/>
      <c r="N120" s="101"/>
      <c r="O120" s="480"/>
      <c r="P120" s="21"/>
      <c r="Q120" s="3"/>
      <c r="R120" s="3"/>
      <c r="S120" s="3"/>
      <c r="T120" s="3"/>
      <c r="U120" s="488"/>
      <c r="V120" s="371"/>
      <c r="W120" s="371"/>
    </row>
    <row r="121" spans="1:23" s="6" customFormat="1" ht="1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101"/>
      <c r="N121" s="101"/>
      <c r="O121" s="480"/>
      <c r="P121" s="21"/>
      <c r="Q121" s="3"/>
      <c r="R121" s="3"/>
      <c r="S121" s="3"/>
      <c r="T121" s="3"/>
      <c r="U121" s="488"/>
      <c r="V121" s="371"/>
      <c r="W121" s="371"/>
    </row>
    <row r="122" spans="1:23" s="6" customFormat="1" ht="1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01"/>
      <c r="N122" s="101"/>
      <c r="O122" s="480"/>
      <c r="P122" s="21"/>
      <c r="Q122" s="3"/>
      <c r="R122" s="3"/>
      <c r="S122" s="3"/>
      <c r="T122" s="3"/>
      <c r="U122" s="488"/>
      <c r="V122" s="371"/>
      <c r="W122" s="371"/>
    </row>
    <row r="123" spans="1:23" s="6" customFormat="1" ht="1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01"/>
      <c r="N123" s="101"/>
      <c r="O123" s="480"/>
      <c r="P123" s="21"/>
      <c r="Q123" s="3"/>
      <c r="R123" s="3"/>
      <c r="S123" s="3"/>
      <c r="T123" s="3"/>
      <c r="U123" s="488"/>
      <c r="V123" s="371"/>
      <c r="W123" s="371"/>
    </row>
    <row r="124" spans="1:23" s="6" customFormat="1" ht="1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01"/>
      <c r="N124" s="101"/>
      <c r="O124" s="480"/>
      <c r="P124" s="21"/>
      <c r="Q124" s="3"/>
      <c r="R124" s="3"/>
      <c r="S124" s="3"/>
      <c r="T124" s="3"/>
      <c r="U124" s="488"/>
      <c r="V124" s="371"/>
      <c r="W124" s="371"/>
    </row>
    <row r="125" spans="1:23" s="6" customFormat="1" ht="1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101"/>
      <c r="N125" s="101"/>
      <c r="O125" s="480"/>
      <c r="P125" s="21"/>
      <c r="Q125" s="3"/>
      <c r="R125" s="3"/>
      <c r="S125" s="3"/>
      <c r="T125" s="3"/>
      <c r="U125" s="488"/>
      <c r="V125" s="371"/>
      <c r="W125" s="371"/>
    </row>
    <row r="126" spans="1:23" s="6" customFormat="1" ht="1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101"/>
      <c r="N126" s="101"/>
      <c r="O126" s="480"/>
      <c r="P126" s="21"/>
      <c r="Q126" s="3"/>
      <c r="R126" s="3"/>
      <c r="S126" s="3"/>
      <c r="T126" s="3"/>
      <c r="U126" s="488"/>
      <c r="V126" s="371"/>
      <c r="W126" s="371"/>
    </row>
    <row r="127" spans="1:23" s="6" customFormat="1" ht="1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101"/>
      <c r="N127" s="101"/>
      <c r="O127" s="480"/>
      <c r="P127" s="21"/>
      <c r="Q127" s="3"/>
      <c r="R127" s="3"/>
      <c r="S127" s="3"/>
      <c r="T127" s="3"/>
      <c r="U127" s="488"/>
      <c r="V127" s="371"/>
      <c r="W127" s="371"/>
    </row>
    <row r="128" spans="1:23" s="6" customFormat="1" ht="1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101"/>
      <c r="N128" s="101"/>
      <c r="O128" s="480"/>
      <c r="P128" s="21"/>
      <c r="Q128" s="3"/>
      <c r="R128" s="3"/>
      <c r="S128" s="3"/>
      <c r="T128" s="3"/>
      <c r="U128" s="488"/>
      <c r="V128" s="371"/>
      <c r="W128" s="371"/>
    </row>
    <row r="129" spans="1:23" s="6" customFormat="1" ht="1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101"/>
      <c r="N129" s="101"/>
      <c r="O129" s="480"/>
      <c r="P129" s="21"/>
      <c r="Q129" s="3"/>
      <c r="R129" s="3"/>
      <c r="S129" s="3"/>
      <c r="T129" s="3"/>
      <c r="U129" s="488"/>
      <c r="V129" s="371"/>
      <c r="W129" s="371"/>
    </row>
    <row r="130" spans="1:23" s="6" customFormat="1" ht="1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101"/>
      <c r="N130" s="101"/>
      <c r="O130" s="480"/>
      <c r="P130" s="21"/>
      <c r="Q130" s="3"/>
      <c r="R130" s="3"/>
      <c r="S130" s="3"/>
      <c r="T130" s="3"/>
      <c r="U130" s="488"/>
      <c r="V130" s="371"/>
      <c r="W130" s="371"/>
    </row>
    <row r="131" spans="1:23" s="7" customFormat="1" ht="1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01"/>
      <c r="N131" s="101"/>
      <c r="O131" s="480"/>
      <c r="P131" s="21"/>
      <c r="Q131" s="3"/>
      <c r="R131" s="3"/>
      <c r="S131" s="3"/>
      <c r="T131" s="3"/>
      <c r="U131" s="488"/>
      <c r="V131" s="381"/>
      <c r="W131" s="381"/>
    </row>
    <row r="132" spans="1:23" s="7" customFormat="1" ht="1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01"/>
      <c r="N132" s="101"/>
      <c r="O132" s="480"/>
      <c r="P132" s="21"/>
      <c r="Q132" s="3"/>
      <c r="R132" s="3"/>
      <c r="S132" s="3"/>
      <c r="T132" s="3"/>
      <c r="U132" s="488"/>
      <c r="V132" s="381"/>
      <c r="W132" s="381"/>
    </row>
    <row r="133" spans="1:23" s="7" customFormat="1" ht="1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01"/>
      <c r="N133" s="101"/>
      <c r="O133" s="480"/>
      <c r="P133" s="21"/>
      <c r="Q133" s="3"/>
      <c r="R133" s="3"/>
      <c r="S133" s="3"/>
      <c r="T133" s="3"/>
      <c r="U133" s="488"/>
      <c r="V133" s="381"/>
      <c r="W133" s="381"/>
    </row>
    <row r="134" spans="1:23" s="7" customFormat="1" ht="1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101"/>
      <c r="N134" s="101"/>
      <c r="O134" s="480"/>
      <c r="P134" s="21"/>
      <c r="Q134" s="3"/>
      <c r="R134" s="3"/>
      <c r="S134" s="3"/>
      <c r="T134" s="3"/>
      <c r="U134" s="488"/>
      <c r="V134" s="381"/>
      <c r="W134" s="381"/>
    </row>
    <row r="135" spans="1:23" s="6" customFormat="1" ht="1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101"/>
      <c r="N135" s="101"/>
      <c r="O135" s="480"/>
      <c r="P135" s="21"/>
      <c r="Q135" s="3"/>
      <c r="R135" s="3"/>
      <c r="S135" s="3"/>
      <c r="T135" s="3"/>
      <c r="U135" s="488"/>
      <c r="V135" s="371"/>
      <c r="W135" s="371"/>
    </row>
    <row r="136" spans="1:23" s="6" customFormat="1" ht="1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101"/>
      <c r="N136" s="101"/>
      <c r="O136" s="480"/>
      <c r="P136" s="21"/>
      <c r="Q136" s="3"/>
      <c r="R136" s="3"/>
      <c r="S136" s="3"/>
      <c r="T136" s="3"/>
      <c r="U136" s="488"/>
      <c r="V136" s="371"/>
      <c r="W136" s="371"/>
    </row>
    <row r="137" spans="1:23" s="6" customFormat="1" ht="1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101"/>
      <c r="N137" s="101"/>
      <c r="O137" s="480"/>
      <c r="P137" s="21"/>
      <c r="Q137" s="3"/>
      <c r="R137" s="3"/>
      <c r="S137" s="3"/>
      <c r="T137" s="3"/>
      <c r="U137" s="488"/>
      <c r="V137" s="371"/>
      <c r="W137" s="371"/>
    </row>
    <row r="138" spans="1:23" s="6" customFormat="1" ht="1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101"/>
      <c r="N138" s="101"/>
      <c r="O138" s="480"/>
      <c r="P138" s="21"/>
      <c r="Q138" s="3"/>
      <c r="R138" s="3"/>
      <c r="S138" s="3"/>
      <c r="T138" s="3"/>
      <c r="U138" s="488"/>
      <c r="V138" s="371"/>
      <c r="W138" s="371"/>
    </row>
    <row r="139" spans="1:23" s="6" customFormat="1" ht="1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101"/>
      <c r="N139" s="101"/>
      <c r="O139" s="480"/>
      <c r="P139" s="21"/>
      <c r="Q139" s="3"/>
      <c r="R139" s="3"/>
      <c r="S139" s="3"/>
      <c r="T139" s="3"/>
      <c r="U139" s="488"/>
      <c r="V139" s="371"/>
      <c r="W139" s="371"/>
    </row>
    <row r="140" spans="1:23" s="6" customFormat="1" ht="1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101"/>
      <c r="N140" s="101"/>
      <c r="O140" s="480"/>
      <c r="P140" s="21"/>
      <c r="Q140" s="3"/>
      <c r="R140" s="3"/>
      <c r="S140" s="3"/>
      <c r="T140" s="3"/>
      <c r="U140" s="488"/>
      <c r="V140" s="371"/>
      <c r="W140" s="371"/>
    </row>
    <row r="141" spans="1:23" s="7" customFormat="1" ht="1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101"/>
      <c r="N141" s="101"/>
      <c r="O141" s="480"/>
      <c r="P141" s="21"/>
      <c r="Q141" s="3"/>
      <c r="R141" s="3"/>
      <c r="S141" s="3"/>
      <c r="T141" s="3"/>
      <c r="U141" s="488"/>
      <c r="V141" s="381"/>
      <c r="W141" s="381"/>
    </row>
    <row r="142" spans="1:23" s="7" customFormat="1" ht="1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101"/>
      <c r="N142" s="101"/>
      <c r="O142" s="480"/>
      <c r="P142" s="21"/>
      <c r="Q142" s="3"/>
      <c r="R142" s="3"/>
      <c r="S142" s="3"/>
      <c r="T142" s="3"/>
      <c r="U142" s="488"/>
      <c r="V142" s="381"/>
      <c r="W142" s="381"/>
    </row>
    <row r="143" spans="1:23" s="7" customFormat="1" ht="1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101"/>
      <c r="N143" s="101"/>
      <c r="O143" s="480"/>
      <c r="P143" s="21"/>
      <c r="Q143" s="3"/>
      <c r="R143" s="3"/>
      <c r="S143" s="3"/>
      <c r="T143" s="3"/>
      <c r="U143" s="488"/>
      <c r="V143" s="381"/>
      <c r="W143" s="381"/>
    </row>
    <row r="144" spans="1:23" s="7" customFormat="1" ht="1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101"/>
      <c r="N144" s="101"/>
      <c r="O144" s="480"/>
      <c r="P144" s="21"/>
      <c r="Q144" s="3"/>
      <c r="R144" s="3"/>
      <c r="S144" s="3"/>
      <c r="T144" s="3"/>
      <c r="U144" s="488"/>
      <c r="V144" s="381"/>
      <c r="W144" s="381"/>
    </row>
    <row r="145" spans="1:23" s="7" customFormat="1" ht="1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101"/>
      <c r="N145" s="101"/>
      <c r="O145" s="480"/>
      <c r="P145" s="21"/>
      <c r="Q145" s="3"/>
      <c r="R145" s="3"/>
      <c r="S145" s="3"/>
      <c r="T145" s="3"/>
      <c r="U145" s="488"/>
      <c r="V145" s="381"/>
      <c r="W145" s="381"/>
    </row>
    <row r="146" spans="1:23" s="8" customFormat="1" ht="1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101"/>
      <c r="N146" s="101"/>
      <c r="O146" s="480"/>
      <c r="P146" s="21"/>
      <c r="Q146" s="3"/>
      <c r="R146" s="3"/>
      <c r="S146" s="3"/>
      <c r="T146" s="3"/>
      <c r="U146" s="488"/>
      <c r="V146" s="382"/>
      <c r="W146" s="382"/>
    </row>
    <row r="147" spans="1:23" s="9" customFormat="1" ht="1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101"/>
      <c r="N147" s="101"/>
      <c r="O147" s="480"/>
      <c r="P147" s="21"/>
      <c r="Q147" s="3"/>
      <c r="R147" s="3"/>
      <c r="S147" s="3"/>
      <c r="T147" s="3"/>
      <c r="U147" s="488"/>
      <c r="V147" s="383"/>
      <c r="W147" s="383"/>
    </row>
    <row r="148" spans="1:23" s="6" customFormat="1" ht="1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101"/>
      <c r="N148" s="101"/>
      <c r="O148" s="480"/>
      <c r="P148" s="21"/>
      <c r="Q148" s="3"/>
      <c r="R148" s="3"/>
      <c r="S148" s="3"/>
      <c r="T148" s="3"/>
      <c r="U148" s="488"/>
      <c r="V148" s="371"/>
      <c r="W148" s="371"/>
    </row>
    <row r="149" spans="1:23" s="6" customFormat="1" ht="1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101"/>
      <c r="N149" s="101"/>
      <c r="O149" s="480"/>
      <c r="P149" s="21"/>
      <c r="Q149" s="3"/>
      <c r="R149" s="3"/>
      <c r="S149" s="3"/>
      <c r="T149" s="3"/>
      <c r="U149" s="488"/>
      <c r="V149" s="371"/>
      <c r="W149" s="371"/>
    </row>
    <row r="150" spans="1:23" s="6" customFormat="1" ht="1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101"/>
      <c r="N150" s="101"/>
      <c r="O150" s="480"/>
      <c r="P150" s="21"/>
      <c r="Q150" s="3"/>
      <c r="R150" s="3"/>
      <c r="S150" s="3"/>
      <c r="T150" s="3"/>
      <c r="U150" s="488"/>
      <c r="V150" s="371"/>
      <c r="W150" s="371"/>
    </row>
    <row r="151" spans="1:23" s="7" customFormat="1" ht="1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101"/>
      <c r="N151" s="101"/>
      <c r="O151" s="480"/>
      <c r="P151" s="21"/>
      <c r="Q151" s="3"/>
      <c r="R151" s="3"/>
      <c r="S151" s="3"/>
      <c r="T151" s="3"/>
      <c r="U151" s="488"/>
      <c r="V151" s="381"/>
      <c r="W151" s="381"/>
    </row>
    <row r="152" spans="1:23" s="6" customFormat="1" ht="1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101"/>
      <c r="N152" s="101"/>
      <c r="O152" s="480"/>
      <c r="P152" s="21"/>
      <c r="Q152" s="3"/>
      <c r="R152" s="3"/>
      <c r="S152" s="3"/>
      <c r="T152" s="3"/>
      <c r="U152" s="488"/>
      <c r="V152" s="371"/>
      <c r="W152" s="371"/>
    </row>
    <row r="153" spans="1:23" s="6" customFormat="1" ht="1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101"/>
      <c r="N153" s="101"/>
      <c r="O153" s="480"/>
      <c r="P153" s="21"/>
      <c r="Q153" s="3"/>
      <c r="R153" s="3"/>
      <c r="S153" s="3"/>
      <c r="T153" s="3"/>
      <c r="U153" s="488"/>
      <c r="V153" s="371"/>
      <c r="W153" s="371"/>
    </row>
    <row r="154" spans="1:23" s="6" customFormat="1" ht="1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01"/>
      <c r="N154" s="101"/>
      <c r="O154" s="480"/>
      <c r="P154" s="21"/>
      <c r="Q154" s="3"/>
      <c r="R154" s="3"/>
      <c r="S154" s="3"/>
      <c r="T154" s="3"/>
      <c r="U154" s="488"/>
      <c r="V154" s="371"/>
      <c r="W154" s="371"/>
    </row>
    <row r="155" spans="1:23" s="6" customFormat="1" ht="1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101"/>
      <c r="N155" s="101"/>
      <c r="O155" s="480"/>
      <c r="P155" s="21"/>
      <c r="Q155" s="3"/>
      <c r="R155" s="3"/>
      <c r="S155" s="3"/>
      <c r="T155" s="3"/>
      <c r="U155" s="488"/>
      <c r="V155" s="371"/>
      <c r="W155" s="371"/>
    </row>
    <row r="156" spans="1:23" s="6" customFormat="1" ht="1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101"/>
      <c r="N156" s="101"/>
      <c r="O156" s="480"/>
      <c r="P156" s="21"/>
      <c r="Q156" s="3"/>
      <c r="R156" s="3"/>
      <c r="S156" s="3"/>
      <c r="T156" s="3"/>
      <c r="U156" s="488"/>
      <c r="V156" s="371"/>
      <c r="W156" s="371"/>
    </row>
    <row r="157" spans="1:23" s="6" customFormat="1" ht="1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101"/>
      <c r="N157" s="101"/>
      <c r="O157" s="480"/>
      <c r="P157" s="21"/>
      <c r="Q157" s="3"/>
      <c r="R157" s="3"/>
      <c r="S157" s="3"/>
      <c r="T157" s="3"/>
      <c r="U157" s="488"/>
      <c r="V157" s="371"/>
      <c r="W157" s="371"/>
    </row>
    <row r="158" spans="1:23" s="6" customFormat="1" ht="1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101"/>
      <c r="N158" s="101"/>
      <c r="O158" s="480"/>
      <c r="P158" s="21"/>
      <c r="Q158" s="3"/>
      <c r="R158" s="3"/>
      <c r="S158" s="3"/>
      <c r="T158" s="3"/>
      <c r="U158" s="488"/>
      <c r="V158" s="371"/>
      <c r="W158" s="371"/>
    </row>
    <row r="159" spans="1:23" s="6" customFormat="1" ht="1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101"/>
      <c r="N159" s="101"/>
      <c r="O159" s="480"/>
      <c r="P159" s="21"/>
      <c r="Q159" s="3"/>
      <c r="R159" s="3"/>
      <c r="S159" s="3"/>
      <c r="T159" s="3"/>
      <c r="U159" s="488"/>
      <c r="V159" s="371"/>
      <c r="W159" s="371"/>
    </row>
    <row r="160" spans="1:23" s="7" customFormat="1" ht="1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101"/>
      <c r="N160" s="101"/>
      <c r="O160" s="480"/>
      <c r="P160" s="21"/>
      <c r="Q160" s="3"/>
      <c r="R160" s="3"/>
      <c r="S160" s="3"/>
      <c r="T160" s="3"/>
      <c r="U160" s="488"/>
      <c r="V160" s="381"/>
      <c r="W160" s="381"/>
    </row>
    <row r="161" spans="1:23" s="7" customFormat="1" ht="1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101"/>
      <c r="N161" s="101"/>
      <c r="O161" s="480"/>
      <c r="P161" s="21"/>
      <c r="Q161" s="3"/>
      <c r="R161" s="3"/>
      <c r="S161" s="3"/>
      <c r="T161" s="3"/>
      <c r="U161" s="488"/>
      <c r="V161" s="381"/>
      <c r="W161" s="381"/>
    </row>
    <row r="162" spans="1:23" s="7" customFormat="1" ht="1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101"/>
      <c r="N162" s="101"/>
      <c r="O162" s="480"/>
      <c r="P162" s="21"/>
      <c r="Q162" s="3"/>
      <c r="R162" s="3"/>
      <c r="S162" s="3"/>
      <c r="T162" s="3"/>
      <c r="U162" s="488"/>
      <c r="V162" s="381"/>
      <c r="W162" s="381"/>
    </row>
    <row r="163" spans="1:23" s="7" customFormat="1" ht="1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101"/>
      <c r="N163" s="101"/>
      <c r="O163" s="480"/>
      <c r="P163" s="21"/>
      <c r="Q163" s="3"/>
      <c r="R163" s="3"/>
      <c r="S163" s="3"/>
      <c r="T163" s="3"/>
      <c r="U163" s="488"/>
      <c r="V163" s="381"/>
      <c r="W163" s="381"/>
    </row>
    <row r="164" spans="1:23" s="7" customFormat="1" ht="1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101"/>
      <c r="N164" s="101"/>
      <c r="O164" s="480"/>
      <c r="P164" s="21"/>
      <c r="Q164" s="3"/>
      <c r="R164" s="3"/>
      <c r="S164" s="3"/>
      <c r="T164" s="3"/>
      <c r="U164" s="488"/>
      <c r="V164" s="381"/>
      <c r="W164" s="381"/>
    </row>
    <row r="165" spans="1:23" s="6" customFormat="1" ht="1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101"/>
      <c r="N165" s="101"/>
      <c r="O165" s="480"/>
      <c r="P165" s="21"/>
      <c r="Q165" s="3"/>
      <c r="R165" s="3"/>
      <c r="S165" s="3"/>
      <c r="T165" s="3"/>
      <c r="U165" s="488"/>
      <c r="V165" s="371"/>
      <c r="W165" s="371"/>
    </row>
    <row r="166" spans="1:23" s="6" customFormat="1" ht="1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101"/>
      <c r="N166" s="101"/>
      <c r="O166" s="480"/>
      <c r="P166" s="21"/>
      <c r="Q166" s="3"/>
      <c r="R166" s="3"/>
      <c r="S166" s="3"/>
      <c r="T166" s="3"/>
      <c r="U166" s="488"/>
      <c r="V166" s="371"/>
      <c r="W166" s="371"/>
    </row>
    <row r="167" spans="1:23" s="6" customFormat="1" ht="1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101"/>
      <c r="N167" s="101"/>
      <c r="O167" s="480"/>
      <c r="P167" s="21"/>
      <c r="Q167" s="3"/>
      <c r="R167" s="3"/>
      <c r="S167" s="3"/>
      <c r="T167" s="3"/>
      <c r="U167" s="488"/>
      <c r="V167" s="371"/>
      <c r="W167" s="371"/>
    </row>
    <row r="168" spans="1:23" s="6" customFormat="1" ht="1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101"/>
      <c r="N168" s="101"/>
      <c r="O168" s="480"/>
      <c r="P168" s="21"/>
      <c r="Q168" s="3"/>
      <c r="R168" s="3"/>
      <c r="S168" s="3"/>
      <c r="T168" s="3"/>
      <c r="U168" s="488"/>
      <c r="V168" s="371"/>
      <c r="W168" s="371"/>
    </row>
    <row r="169" spans="1:23" s="6" customFormat="1" ht="1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101"/>
      <c r="N169" s="101"/>
      <c r="O169" s="480"/>
      <c r="P169" s="21"/>
      <c r="Q169" s="3"/>
      <c r="R169" s="3"/>
      <c r="S169" s="3"/>
      <c r="T169" s="3"/>
      <c r="U169" s="488"/>
      <c r="V169" s="371"/>
      <c r="W169" s="371"/>
    </row>
    <row r="170" spans="1:23" s="6" customFormat="1" ht="1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101"/>
      <c r="N170" s="101"/>
      <c r="O170" s="480"/>
      <c r="P170" s="21"/>
      <c r="Q170" s="3"/>
      <c r="R170" s="3"/>
      <c r="S170" s="3"/>
      <c r="T170" s="3"/>
      <c r="U170" s="488"/>
      <c r="V170" s="371"/>
      <c r="W170" s="371"/>
    </row>
    <row r="171" spans="1:23" s="6" customFormat="1" ht="1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101"/>
      <c r="N171" s="101"/>
      <c r="O171" s="480"/>
      <c r="P171" s="21"/>
      <c r="Q171" s="3"/>
      <c r="R171" s="3"/>
      <c r="S171" s="3"/>
      <c r="T171" s="3"/>
      <c r="U171" s="488"/>
      <c r="V171" s="371"/>
      <c r="W171" s="371"/>
    </row>
    <row r="172" spans="1:23" s="6" customFormat="1" ht="1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101"/>
      <c r="N172" s="101"/>
      <c r="O172" s="480"/>
      <c r="P172" s="21"/>
      <c r="Q172" s="3"/>
      <c r="R172" s="3"/>
      <c r="S172" s="3"/>
      <c r="T172" s="3"/>
      <c r="U172" s="488"/>
      <c r="V172" s="371"/>
      <c r="W172" s="371"/>
    </row>
    <row r="173" spans="1:23" s="6" customFormat="1" ht="1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101"/>
      <c r="N173" s="101"/>
      <c r="O173" s="480"/>
      <c r="P173" s="21"/>
      <c r="Q173" s="3"/>
      <c r="R173" s="3"/>
      <c r="S173" s="3"/>
      <c r="T173" s="3"/>
      <c r="U173" s="488"/>
      <c r="V173" s="371"/>
      <c r="W173" s="371"/>
    </row>
    <row r="174" spans="1:23" s="7" customFormat="1" ht="1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101"/>
      <c r="N174" s="101"/>
      <c r="O174" s="480"/>
      <c r="P174" s="21"/>
      <c r="Q174" s="3"/>
      <c r="R174" s="3"/>
      <c r="S174" s="3"/>
      <c r="T174" s="3"/>
      <c r="U174" s="488"/>
      <c r="V174" s="381"/>
      <c r="W174" s="381"/>
    </row>
    <row r="175" spans="1:23" s="7" customFormat="1" ht="1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101"/>
      <c r="N175" s="101"/>
      <c r="O175" s="480"/>
      <c r="P175" s="21"/>
      <c r="Q175" s="3"/>
      <c r="R175" s="3"/>
      <c r="S175" s="3"/>
      <c r="T175" s="3"/>
      <c r="U175" s="488"/>
      <c r="V175" s="381"/>
      <c r="W175" s="381"/>
    </row>
    <row r="176" spans="1:23" s="7" customFormat="1" ht="1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101"/>
      <c r="N176" s="101"/>
      <c r="O176" s="480"/>
      <c r="P176" s="21"/>
      <c r="Q176" s="3"/>
      <c r="R176" s="3"/>
      <c r="S176" s="3"/>
      <c r="T176" s="3"/>
      <c r="U176" s="488"/>
      <c r="V176" s="381"/>
      <c r="W176" s="381"/>
    </row>
    <row r="177" spans="1:23" s="6" customFormat="1" ht="1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101"/>
      <c r="N177" s="101"/>
      <c r="O177" s="480"/>
      <c r="P177" s="21"/>
      <c r="Q177" s="3"/>
      <c r="R177" s="3"/>
      <c r="S177" s="3"/>
      <c r="T177" s="3"/>
      <c r="U177" s="488"/>
      <c r="V177" s="371"/>
      <c r="W177" s="371"/>
    </row>
    <row r="178" spans="1:23" s="6" customFormat="1" ht="1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101"/>
      <c r="N178" s="101"/>
      <c r="O178" s="480"/>
      <c r="P178" s="21"/>
      <c r="Q178" s="3"/>
      <c r="R178" s="3"/>
      <c r="S178" s="3"/>
      <c r="T178" s="3"/>
      <c r="U178" s="488"/>
      <c r="V178" s="371"/>
      <c r="W178" s="371"/>
    </row>
    <row r="179" spans="1:23" s="6" customFormat="1" ht="15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101"/>
      <c r="N179" s="101"/>
      <c r="O179" s="480"/>
      <c r="P179" s="21"/>
      <c r="Q179" s="3"/>
      <c r="R179" s="3"/>
      <c r="S179" s="3"/>
      <c r="T179" s="3"/>
      <c r="U179" s="488"/>
      <c r="V179" s="371"/>
      <c r="W179" s="371"/>
    </row>
    <row r="180" spans="1:23" s="6" customFormat="1" ht="15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101"/>
      <c r="N180" s="101"/>
      <c r="O180" s="480"/>
      <c r="P180" s="21"/>
      <c r="Q180" s="3"/>
      <c r="R180" s="3"/>
      <c r="S180" s="3"/>
      <c r="T180" s="3"/>
      <c r="U180" s="488"/>
      <c r="V180" s="371"/>
      <c r="W180" s="371"/>
    </row>
    <row r="181" spans="1:23" s="6" customFormat="1" ht="1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101"/>
      <c r="N181" s="101"/>
      <c r="O181" s="480"/>
      <c r="P181" s="21"/>
      <c r="Q181" s="3"/>
      <c r="R181" s="3"/>
      <c r="S181" s="3"/>
      <c r="T181" s="3"/>
      <c r="U181" s="488"/>
      <c r="V181" s="371"/>
      <c r="W181" s="371"/>
    </row>
    <row r="182" spans="1:23" s="6" customFormat="1" ht="15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101"/>
      <c r="N182" s="101"/>
      <c r="O182" s="480"/>
      <c r="P182" s="21"/>
      <c r="Q182" s="3"/>
      <c r="R182" s="3"/>
      <c r="S182" s="3"/>
      <c r="T182" s="3"/>
      <c r="U182" s="488"/>
      <c r="V182" s="371"/>
      <c r="W182" s="371"/>
    </row>
    <row r="183" spans="1:23" s="6" customFormat="1" ht="15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101"/>
      <c r="N183" s="101"/>
      <c r="O183" s="480"/>
      <c r="P183" s="21"/>
      <c r="Q183" s="3"/>
      <c r="R183" s="3"/>
      <c r="S183" s="3"/>
      <c r="T183" s="3"/>
      <c r="U183" s="488"/>
      <c r="V183" s="371"/>
      <c r="W183" s="371"/>
    </row>
    <row r="184" spans="1:23" s="7" customFormat="1" ht="15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101"/>
      <c r="N184" s="101"/>
      <c r="O184" s="480"/>
      <c r="P184" s="21"/>
      <c r="Q184" s="3"/>
      <c r="R184" s="3"/>
      <c r="S184" s="3"/>
      <c r="T184" s="3"/>
      <c r="U184" s="488"/>
      <c r="V184" s="381"/>
      <c r="W184" s="381"/>
    </row>
    <row r="185" spans="1:23" s="6" customFormat="1" ht="15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101"/>
      <c r="N185" s="101"/>
      <c r="O185" s="480"/>
      <c r="P185" s="21"/>
      <c r="Q185" s="3"/>
      <c r="R185" s="3"/>
      <c r="S185" s="3"/>
      <c r="T185" s="3"/>
      <c r="U185" s="488"/>
      <c r="V185" s="371"/>
      <c r="W185" s="371"/>
    </row>
    <row r="186" spans="1:23" s="6" customFormat="1" ht="15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101"/>
      <c r="N186" s="101"/>
      <c r="O186" s="480"/>
      <c r="P186" s="21"/>
      <c r="Q186" s="3"/>
      <c r="R186" s="3"/>
      <c r="S186" s="3"/>
      <c r="T186" s="3"/>
      <c r="U186" s="488"/>
      <c r="V186" s="371"/>
      <c r="W186" s="371"/>
    </row>
    <row r="187" spans="1:23" s="6" customFormat="1" ht="15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101"/>
      <c r="N187" s="101"/>
      <c r="O187" s="480"/>
      <c r="P187" s="21"/>
      <c r="Q187" s="3"/>
      <c r="R187" s="3"/>
      <c r="S187" s="3"/>
      <c r="T187" s="3"/>
      <c r="U187" s="488"/>
      <c r="V187" s="371"/>
      <c r="W187" s="371"/>
    </row>
    <row r="188" spans="1:23" s="6" customFormat="1" ht="15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101"/>
      <c r="N188" s="101"/>
      <c r="O188" s="480"/>
      <c r="P188" s="21"/>
      <c r="Q188" s="3"/>
      <c r="R188" s="3"/>
      <c r="S188" s="3"/>
      <c r="T188" s="3"/>
      <c r="U188" s="488"/>
      <c r="V188" s="371"/>
      <c r="W188" s="371"/>
    </row>
    <row r="189" spans="1:23" s="6" customFormat="1" ht="15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101"/>
      <c r="N189" s="101"/>
      <c r="O189" s="480"/>
      <c r="P189" s="21"/>
      <c r="Q189" s="3"/>
      <c r="R189" s="3"/>
      <c r="S189" s="3"/>
      <c r="T189" s="3"/>
      <c r="U189" s="488"/>
      <c r="V189" s="371"/>
      <c r="W189" s="371"/>
    </row>
    <row r="190" spans="1:23" s="6" customFormat="1" ht="15">
      <c r="A190" s="3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101"/>
      <c r="N190" s="101"/>
      <c r="O190" s="480"/>
      <c r="P190" s="21"/>
      <c r="Q190" s="3"/>
      <c r="R190" s="3"/>
      <c r="S190" s="3"/>
      <c r="T190" s="3"/>
      <c r="U190" s="488"/>
      <c r="V190" s="371"/>
      <c r="W190" s="371"/>
    </row>
    <row r="191" spans="1:23" s="6" customFormat="1" ht="15">
      <c r="A191" s="3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101"/>
      <c r="N191" s="101"/>
      <c r="O191" s="480"/>
      <c r="P191" s="21"/>
      <c r="Q191" s="3"/>
      <c r="R191" s="3"/>
      <c r="S191" s="3"/>
      <c r="T191" s="3"/>
      <c r="U191" s="488"/>
      <c r="V191" s="371"/>
      <c r="W191" s="371"/>
    </row>
    <row r="192" spans="1:23" s="6" customFormat="1" ht="15">
      <c r="A192" s="3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101"/>
      <c r="N192" s="101"/>
      <c r="O192" s="480"/>
      <c r="P192" s="21"/>
      <c r="Q192" s="3"/>
      <c r="R192" s="3"/>
      <c r="S192" s="3"/>
      <c r="T192" s="3"/>
      <c r="U192" s="488"/>
      <c r="V192" s="371"/>
      <c r="W192" s="371"/>
    </row>
    <row r="193" spans="1:23" s="6" customFormat="1" ht="15">
      <c r="A193" s="3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101"/>
      <c r="N193" s="101"/>
      <c r="O193" s="480"/>
      <c r="P193" s="21"/>
      <c r="Q193" s="3"/>
      <c r="R193" s="3"/>
      <c r="S193" s="3"/>
      <c r="T193" s="3"/>
      <c r="U193" s="488"/>
      <c r="V193" s="371"/>
      <c r="W193" s="371"/>
    </row>
  </sheetData>
  <sheetProtection/>
  <mergeCells count="87">
    <mergeCell ref="A1:B1"/>
    <mergeCell ref="A2:A3"/>
    <mergeCell ref="B2:B3"/>
    <mergeCell ref="C2:F2"/>
    <mergeCell ref="G2:J2"/>
    <mergeCell ref="N2:N3"/>
    <mergeCell ref="K2:K3"/>
    <mergeCell ref="L2:L3"/>
    <mergeCell ref="M2:M3"/>
    <mergeCell ref="A10:B10"/>
    <mergeCell ref="G10:L10"/>
    <mergeCell ref="A8:B8"/>
    <mergeCell ref="G8:L8"/>
    <mergeCell ref="A9:B9"/>
    <mergeCell ref="G9:L9"/>
    <mergeCell ref="O10:U10"/>
    <mergeCell ref="A11:B11"/>
    <mergeCell ref="C11:F11"/>
    <mergeCell ref="G11:L11"/>
    <mergeCell ref="O11:U11"/>
    <mergeCell ref="A4:B4"/>
    <mergeCell ref="C4:F4"/>
    <mergeCell ref="G4:L4"/>
    <mergeCell ref="A18:B18"/>
    <mergeCell ref="G18:L18"/>
    <mergeCell ref="O18:U18"/>
    <mergeCell ref="G75:L75"/>
    <mergeCell ref="G76:L76"/>
    <mergeCell ref="G77:L77"/>
    <mergeCell ref="G72:L72"/>
    <mergeCell ref="M72:U72"/>
    <mergeCell ref="A73:B73"/>
    <mergeCell ref="G73:L73"/>
    <mergeCell ref="G78:L78"/>
    <mergeCell ref="G20:L20"/>
    <mergeCell ref="G74:L74"/>
    <mergeCell ref="G36:L36"/>
    <mergeCell ref="M74:U74"/>
    <mergeCell ref="A71:B71"/>
    <mergeCell ref="C71:F71"/>
    <mergeCell ref="G71:L71"/>
    <mergeCell ref="M71:U71"/>
    <mergeCell ref="A72:B72"/>
    <mergeCell ref="A74:B74"/>
    <mergeCell ref="M73:U73"/>
    <mergeCell ref="M64:N64"/>
    <mergeCell ref="G64:L64"/>
    <mergeCell ref="A23:B23"/>
    <mergeCell ref="G23:L23"/>
    <mergeCell ref="M68:N68"/>
    <mergeCell ref="G63:L63"/>
    <mergeCell ref="A37:B37"/>
    <mergeCell ref="G37:L37"/>
    <mergeCell ref="A19:B19"/>
    <mergeCell ref="G19:L19"/>
    <mergeCell ref="O19:U19"/>
    <mergeCell ref="A20:B20"/>
    <mergeCell ref="A21:B21"/>
    <mergeCell ref="G21:L21"/>
    <mergeCell ref="O36:U36"/>
    <mergeCell ref="O37:U37"/>
    <mergeCell ref="A68:B68"/>
    <mergeCell ref="A38:B38"/>
    <mergeCell ref="G38:L38"/>
    <mergeCell ref="O38:U38"/>
    <mergeCell ref="A65:B65"/>
    <mergeCell ref="A36:B36"/>
    <mergeCell ref="O65:U65"/>
    <mergeCell ref="A22:B22"/>
    <mergeCell ref="G22:L22"/>
    <mergeCell ref="C24:F24"/>
    <mergeCell ref="G24:L24"/>
    <mergeCell ref="O20:U20"/>
    <mergeCell ref="O24:U24"/>
    <mergeCell ref="O22:U22"/>
    <mergeCell ref="O23:U23"/>
    <mergeCell ref="A24:B24"/>
    <mergeCell ref="O4:U4"/>
    <mergeCell ref="U2:U3"/>
    <mergeCell ref="Q2:R3"/>
    <mergeCell ref="S2:T3"/>
    <mergeCell ref="W2:W3"/>
    <mergeCell ref="O21:U21"/>
    <mergeCell ref="V2:V3"/>
    <mergeCell ref="O2:P3"/>
    <mergeCell ref="O8:U8"/>
    <mergeCell ref="O9:U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3"/>
  <sheetViews>
    <sheetView zoomScale="85" zoomScaleNormal="85"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2" sqref="G42"/>
    </sheetView>
  </sheetViews>
  <sheetFormatPr defaultColWidth="10.7109375" defaultRowHeight="12.75"/>
  <cols>
    <col min="1" max="1" width="18.7109375" style="3" customWidth="1"/>
    <col min="2" max="2" width="60.7109375" style="1" customWidth="1"/>
    <col min="3" max="11" width="4.28125" style="4" customWidth="1"/>
    <col min="12" max="12" width="4.28125" style="2" customWidth="1"/>
    <col min="13" max="13" width="4.7109375" style="2" hidden="1" customWidth="1"/>
    <col min="14" max="14" width="12.7109375" style="2" hidden="1" customWidth="1"/>
    <col min="15" max="15" width="19.00390625" style="480" customWidth="1"/>
    <col min="16" max="16" width="41.28125" style="527" customWidth="1"/>
    <col min="17" max="17" width="5.7109375" style="3" customWidth="1"/>
    <col min="18" max="18" width="12.7109375" style="3" customWidth="1"/>
    <col min="19" max="19" width="6.28125" style="3" customWidth="1"/>
    <col min="20" max="20" width="12.7109375" style="3" customWidth="1"/>
    <col min="21" max="21" width="28.28125" style="534" customWidth="1"/>
    <col min="22" max="23" width="0" style="405" hidden="1" customWidth="1"/>
    <col min="24" max="16384" width="10.7109375" style="1" customWidth="1"/>
  </cols>
  <sheetData>
    <row r="1" spans="1:23" s="2" customFormat="1" ht="38.25" customHeight="1" thickBot="1">
      <c r="A1" s="684" t="s">
        <v>658</v>
      </c>
      <c r="B1" s="685"/>
      <c r="C1" s="15"/>
      <c r="D1" s="15"/>
      <c r="E1" s="15"/>
      <c r="F1" s="15"/>
      <c r="G1" s="15"/>
      <c r="H1" s="15"/>
      <c r="I1" s="15"/>
      <c r="J1" s="15"/>
      <c r="K1" s="15"/>
      <c r="L1" s="5"/>
      <c r="M1" s="169"/>
      <c r="N1" s="169"/>
      <c r="O1" s="5"/>
      <c r="P1" s="510"/>
      <c r="Q1" s="3"/>
      <c r="R1" s="3"/>
      <c r="S1" s="3"/>
      <c r="T1" s="3"/>
      <c r="U1" s="528"/>
      <c r="V1" s="398"/>
      <c r="W1" s="398"/>
    </row>
    <row r="2" spans="1:23" ht="18" customHeight="1" thickTop="1">
      <c r="A2" s="607" t="s">
        <v>3</v>
      </c>
      <c r="B2" s="599" t="s">
        <v>2</v>
      </c>
      <c r="C2" s="609" t="s">
        <v>31</v>
      </c>
      <c r="D2" s="610"/>
      <c r="E2" s="610"/>
      <c r="F2" s="610"/>
      <c r="G2" s="609" t="s">
        <v>33</v>
      </c>
      <c r="H2" s="610"/>
      <c r="I2" s="610"/>
      <c r="J2" s="610"/>
      <c r="K2" s="597" t="s">
        <v>34</v>
      </c>
      <c r="L2" s="601" t="s">
        <v>35</v>
      </c>
      <c r="M2" s="698" t="s">
        <v>200</v>
      </c>
      <c r="N2" s="700" t="s">
        <v>203</v>
      </c>
      <c r="O2" s="702" t="s">
        <v>4</v>
      </c>
      <c r="P2" s="703"/>
      <c r="Q2" s="599" t="s">
        <v>5</v>
      </c>
      <c r="R2" s="599"/>
      <c r="S2" s="599" t="s">
        <v>11</v>
      </c>
      <c r="T2" s="599"/>
      <c r="U2" s="599" t="s">
        <v>6</v>
      </c>
      <c r="V2" s="615" t="s">
        <v>215</v>
      </c>
      <c r="W2" s="611" t="s">
        <v>216</v>
      </c>
    </row>
    <row r="3" spans="1:23" ht="18" customHeight="1">
      <c r="A3" s="608"/>
      <c r="B3" s="600"/>
      <c r="C3" s="26">
        <v>1</v>
      </c>
      <c r="D3" s="27">
        <v>2</v>
      </c>
      <c r="E3" s="27">
        <v>3</v>
      </c>
      <c r="F3" s="27">
        <v>4</v>
      </c>
      <c r="G3" s="26" t="s">
        <v>0</v>
      </c>
      <c r="H3" s="27" t="s">
        <v>1</v>
      </c>
      <c r="I3" s="27" t="s">
        <v>10</v>
      </c>
      <c r="J3" s="27" t="s">
        <v>32</v>
      </c>
      <c r="K3" s="598"/>
      <c r="L3" s="602"/>
      <c r="M3" s="699"/>
      <c r="N3" s="701"/>
      <c r="O3" s="704"/>
      <c r="P3" s="705"/>
      <c r="Q3" s="600"/>
      <c r="R3" s="600"/>
      <c r="S3" s="600"/>
      <c r="T3" s="600"/>
      <c r="U3" s="600"/>
      <c r="V3" s="616"/>
      <c r="W3" s="612"/>
    </row>
    <row r="4" spans="1:23" s="6" customFormat="1" ht="19.5" customHeight="1">
      <c r="A4" s="588" t="s">
        <v>649</v>
      </c>
      <c r="B4" s="589"/>
      <c r="C4" s="572"/>
      <c r="D4" s="573"/>
      <c r="E4" s="573"/>
      <c r="F4" s="573"/>
      <c r="G4" s="572"/>
      <c r="H4" s="573"/>
      <c r="I4" s="573"/>
      <c r="J4" s="573"/>
      <c r="K4" s="573"/>
      <c r="L4" s="574"/>
      <c r="M4" s="170"/>
      <c r="N4" s="170"/>
      <c r="O4" s="572"/>
      <c r="P4" s="573"/>
      <c r="Q4" s="573"/>
      <c r="R4" s="573"/>
      <c r="S4" s="573"/>
      <c r="T4" s="573"/>
      <c r="U4" s="574"/>
      <c r="V4" s="367"/>
      <c r="W4" s="367"/>
    </row>
    <row r="5" spans="1:23" s="6" customFormat="1" ht="15">
      <c r="A5" s="443" t="str">
        <f>közös!A5</f>
        <v>bioinfub17em</v>
      </c>
      <c r="B5" s="341" t="str">
        <f>közös!B5</f>
        <v>Bioinformatika EA</v>
      </c>
      <c r="C5" s="85" t="str">
        <f>közös!C5</f>
        <v>x</v>
      </c>
      <c r="D5" s="13"/>
      <c r="E5" s="13"/>
      <c r="F5" s="11"/>
      <c r="G5" s="85">
        <f>közös!G5</f>
        <v>2</v>
      </c>
      <c r="H5" s="20" t="s">
        <v>42</v>
      </c>
      <c r="I5" s="20"/>
      <c r="J5" s="57"/>
      <c r="K5" s="87">
        <f>közös!K5</f>
        <v>2</v>
      </c>
      <c r="L5" s="87" t="str">
        <f>közös!L5</f>
        <v>DK</v>
      </c>
      <c r="M5" s="128" t="str">
        <f>közös!M5</f>
        <v>D</v>
      </c>
      <c r="N5" s="128" t="str">
        <f>közös!N5</f>
        <v>–</v>
      </c>
      <c r="O5" s="437" t="s">
        <v>457</v>
      </c>
      <c r="P5" s="448" t="str">
        <f>közös!P5</f>
        <v>Bioinformatika GY (t)</v>
      </c>
      <c r="Q5" s="14"/>
      <c r="R5" s="12"/>
      <c r="S5" s="14"/>
      <c r="T5" s="14"/>
      <c r="U5" s="448" t="str">
        <f>közös!U5</f>
        <v>Vellai Tibor</v>
      </c>
      <c r="V5" s="342" t="str">
        <f>közös!V5</f>
        <v>DJ8ZCZ</v>
      </c>
      <c r="W5" s="342" t="str">
        <f>közös!W5</f>
        <v>GEN</v>
      </c>
    </row>
    <row r="6" spans="1:23" s="6" customFormat="1" ht="15">
      <c r="A6" s="443" t="str">
        <f>közös!A6</f>
        <v>bioinfub17gm</v>
      </c>
      <c r="B6" s="341" t="str">
        <f>közös!B6</f>
        <v>Bioinformatika GY</v>
      </c>
      <c r="C6" s="85" t="str">
        <f>közös!C6</f>
        <v>x</v>
      </c>
      <c r="D6" s="13"/>
      <c r="E6" s="13"/>
      <c r="F6" s="11"/>
      <c r="G6" s="83"/>
      <c r="H6" s="83">
        <f>közös!H6</f>
        <v>2</v>
      </c>
      <c r="I6" s="20"/>
      <c r="J6" s="57"/>
      <c r="K6" s="87">
        <f>közös!K6</f>
        <v>4</v>
      </c>
      <c r="L6" s="87" t="str">
        <f>közös!L6</f>
        <v>Gyj</v>
      </c>
      <c r="M6" s="128" t="str">
        <f>közös!M6</f>
        <v>(5)</v>
      </c>
      <c r="N6" s="128" t="str">
        <f>közös!N6</f>
        <v>számolási</v>
      </c>
      <c r="O6" s="437" t="s">
        <v>456</v>
      </c>
      <c r="P6" s="448" t="str">
        <f>közös!P6</f>
        <v>Bioinformatika EA (t)</v>
      </c>
      <c r="Q6" s="14"/>
      <c r="R6" s="12"/>
      <c r="S6" s="14"/>
      <c r="T6" s="14"/>
      <c r="U6" s="448" t="str">
        <f>közös!U6</f>
        <v>Vellai Tibor</v>
      </c>
      <c r="V6" s="342" t="str">
        <f>közös!V6</f>
        <v>DJ8ZCZ</v>
      </c>
      <c r="W6" s="342" t="str">
        <f>közös!W6</f>
        <v>GEN</v>
      </c>
    </row>
    <row r="7" spans="1:23" s="6" customFormat="1" ht="15">
      <c r="A7" s="443" t="str">
        <f>közös!A7</f>
        <v>biometub17vm</v>
      </c>
      <c r="B7" s="341" t="str">
        <f>közös!B7</f>
        <v>Biometria, haladó biostatisztika EA+GY</v>
      </c>
      <c r="C7" s="85" t="str">
        <f>közös!C7</f>
        <v>x</v>
      </c>
      <c r="D7" s="13"/>
      <c r="E7" s="13"/>
      <c r="F7" s="11"/>
      <c r="G7" s="83">
        <f>közös!G7</f>
        <v>1</v>
      </c>
      <c r="H7" s="83">
        <f>közös!H7</f>
        <v>2</v>
      </c>
      <c r="I7" s="20"/>
      <c r="J7" s="57"/>
      <c r="K7" s="87">
        <f>közös!K7</f>
        <v>5</v>
      </c>
      <c r="L7" s="87" t="str">
        <f>közös!L7</f>
        <v>Gyj</v>
      </c>
      <c r="M7" s="128" t="str">
        <f>közös!M7</f>
        <v>(5)</v>
      </c>
      <c r="N7" s="128" t="str">
        <f>közös!N7</f>
        <v>számolási</v>
      </c>
      <c r="O7" s="511"/>
      <c r="P7" s="512" t="str">
        <f>közös!P7</f>
        <v>–</v>
      </c>
      <c r="Q7" s="14"/>
      <c r="R7" s="12"/>
      <c r="S7" s="14"/>
      <c r="T7" s="14"/>
      <c r="U7" s="448" t="str">
        <f>közös!U7</f>
        <v>Podani János</v>
      </c>
      <c r="V7" s="342" t="str">
        <f>közös!V7</f>
        <v>XF4SL5</v>
      </c>
      <c r="W7" s="342" t="str">
        <f>közös!W7</f>
        <v>NRT</v>
      </c>
    </row>
    <row r="8" spans="1:23" s="6" customFormat="1" ht="15">
      <c r="A8" s="583" t="s">
        <v>39</v>
      </c>
      <c r="B8" s="584"/>
      <c r="C8" s="35">
        <f>SUMIF(C5:C7,"=x",$G5:$G7)+SUMIF(C5:C7,"=x",$H5:$H7)+SUMIF(C5:C7,"=x",$I5:$I7)</f>
        <v>7</v>
      </c>
      <c r="D8" s="36">
        <f>SUMIF(D5:D7,"=x",$G5:$G7)+SUMIF(D5:D7,"=x",$H5:$H7)+SUMIF(D5:D7,"=x",$I5:$I7)</f>
        <v>0</v>
      </c>
      <c r="E8" s="36">
        <f>SUMIF(E5:E7,"=x",$G5:$G7)+SUMIF(E5:E7,"=x",$H5:$H7)+SUMIF(E5:E7,"=x",$I5:$I7)</f>
        <v>0</v>
      </c>
      <c r="F8" s="36">
        <f>SUMIF(F5:F7,"=x",$G5:$G7)+SUMIF(F5:F7,"=x",$H5:$H7)+SUMIF(F5:F7,"=x",$I5:$I7)</f>
        <v>0</v>
      </c>
      <c r="G8" s="590">
        <f>SUM(C8:F8)</f>
        <v>7</v>
      </c>
      <c r="H8" s="591"/>
      <c r="I8" s="591"/>
      <c r="J8" s="591"/>
      <c r="K8" s="591"/>
      <c r="L8" s="592"/>
      <c r="M8" s="114"/>
      <c r="N8" s="114"/>
      <c r="O8" s="580"/>
      <c r="P8" s="581"/>
      <c r="Q8" s="581"/>
      <c r="R8" s="581"/>
      <c r="S8" s="581"/>
      <c r="T8" s="581"/>
      <c r="U8" s="582"/>
      <c r="V8" s="367"/>
      <c r="W8" s="367"/>
    </row>
    <row r="9" spans="1:23" s="6" customFormat="1" ht="15">
      <c r="A9" s="593" t="s">
        <v>40</v>
      </c>
      <c r="B9" s="594"/>
      <c r="C9" s="38">
        <f>SUMIF(C5:C7,"=x",$K5:$K7)</f>
        <v>11</v>
      </c>
      <c r="D9" s="39">
        <f>SUMIF(D5:D7,"=x",$K5:$K7)</f>
        <v>0</v>
      </c>
      <c r="E9" s="39">
        <f>SUMIF(E5:E7,"=x",$K5:$K7)</f>
        <v>0</v>
      </c>
      <c r="F9" s="39">
        <f>SUMIF(F5:F7,"=x",$K5:$K7)</f>
        <v>0</v>
      </c>
      <c r="G9" s="585">
        <f>SUM(C9:F9)</f>
        <v>11</v>
      </c>
      <c r="H9" s="586"/>
      <c r="I9" s="586"/>
      <c r="J9" s="586"/>
      <c r="K9" s="586"/>
      <c r="L9" s="587"/>
      <c r="M9" s="115"/>
      <c r="N9" s="115"/>
      <c r="O9" s="580"/>
      <c r="P9" s="581"/>
      <c r="Q9" s="581"/>
      <c r="R9" s="581"/>
      <c r="S9" s="581"/>
      <c r="T9" s="581"/>
      <c r="U9" s="582"/>
      <c r="V9" s="367"/>
      <c r="W9" s="367"/>
    </row>
    <row r="10" spans="1:23" s="6" customFormat="1" ht="15">
      <c r="A10" s="575" t="s">
        <v>41</v>
      </c>
      <c r="B10" s="576"/>
      <c r="C10" s="32">
        <f>SUMPRODUCT(--(C5:C7="x"),--($L5:$L7="K"))</f>
        <v>0</v>
      </c>
      <c r="D10" s="33">
        <f>SUMPRODUCT(--(D$5:D$7="x"),--($L$5:$L$7="K"))</f>
        <v>0</v>
      </c>
      <c r="E10" s="33">
        <f>SUMPRODUCT(--(E$5:E$7="x"),--($L$5:$L$7="K"))</f>
        <v>0</v>
      </c>
      <c r="F10" s="33">
        <f>SUMPRODUCT(--(F$5:F$7="x"),--($L$5:$L$7="K"))</f>
        <v>0</v>
      </c>
      <c r="G10" s="577">
        <f>SUM(C10:F10)</f>
        <v>0</v>
      </c>
      <c r="H10" s="578"/>
      <c r="I10" s="578"/>
      <c r="J10" s="578"/>
      <c r="K10" s="578"/>
      <c r="L10" s="579"/>
      <c r="M10" s="116"/>
      <c r="N10" s="116"/>
      <c r="O10" s="580"/>
      <c r="P10" s="581"/>
      <c r="Q10" s="581"/>
      <c r="R10" s="581"/>
      <c r="S10" s="581"/>
      <c r="T10" s="581"/>
      <c r="U10" s="582"/>
      <c r="V10" s="367"/>
      <c r="W10" s="367"/>
    </row>
    <row r="11" spans="1:23" s="6" customFormat="1" ht="19.5" customHeight="1">
      <c r="A11" s="588" t="s">
        <v>650</v>
      </c>
      <c r="B11" s="589"/>
      <c r="C11" s="572"/>
      <c r="D11" s="573"/>
      <c r="E11" s="573"/>
      <c r="F11" s="573"/>
      <c r="G11" s="572"/>
      <c r="H11" s="573"/>
      <c r="I11" s="573"/>
      <c r="J11" s="573"/>
      <c r="K11" s="573"/>
      <c r="L11" s="574"/>
      <c r="M11" s="111"/>
      <c r="N11" s="111"/>
      <c r="O11" s="572"/>
      <c r="P11" s="573"/>
      <c r="Q11" s="573"/>
      <c r="R11" s="573"/>
      <c r="S11" s="573"/>
      <c r="T11" s="573"/>
      <c r="U11" s="574"/>
      <c r="V11" s="367"/>
      <c r="W11" s="367"/>
    </row>
    <row r="12" spans="1:23" s="6" customFormat="1" ht="15">
      <c r="A12" s="443" t="str">
        <f>közös!A12</f>
        <v>bioetiub17em</v>
      </c>
      <c r="B12" s="341" t="str">
        <f>közös!B12</f>
        <v>Bioetika és tudományfilozófia EA</v>
      </c>
      <c r="C12" s="85" t="str">
        <f>közös!C12</f>
        <v>x</v>
      </c>
      <c r="D12" s="13"/>
      <c r="E12" s="13"/>
      <c r="F12" s="11"/>
      <c r="G12" s="85">
        <f>közös!G12</f>
        <v>1</v>
      </c>
      <c r="H12" s="20"/>
      <c r="I12" s="20"/>
      <c r="J12" s="57"/>
      <c r="K12" s="87">
        <f>közös!K12</f>
        <v>1</v>
      </c>
      <c r="L12" s="87" t="str">
        <f>közös!L12</f>
        <v>K</v>
      </c>
      <c r="M12" s="128" t="str">
        <f>közös!M12</f>
        <v>írás</v>
      </c>
      <c r="N12" s="128" t="str">
        <f>közös!N12</f>
        <v>–</v>
      </c>
      <c r="O12" s="511"/>
      <c r="P12" s="512" t="str">
        <f>közös!P12</f>
        <v>–</v>
      </c>
      <c r="Q12" s="14"/>
      <c r="R12" s="12"/>
      <c r="S12" s="14"/>
      <c r="T12" s="14"/>
      <c r="U12" s="448" t="str">
        <f>közös!U12</f>
        <v>Lőw Péter</v>
      </c>
      <c r="V12" s="342" t="str">
        <f>közös!V12</f>
        <v>RUU129</v>
      </c>
      <c r="W12" s="342" t="str">
        <f>közös!W12</f>
        <v>ASF</v>
      </c>
    </row>
    <row r="13" spans="1:23" s="6" customFormat="1" ht="15">
      <c r="A13" s="443" t="str">
        <f>közös!A13</f>
        <v>kutmodub17gm</v>
      </c>
      <c r="B13" s="341" t="str">
        <f>közös!B13</f>
        <v>Kutatásmódszertan GY</v>
      </c>
      <c r="C13" s="85" t="str">
        <f>közös!C13</f>
        <v>x</v>
      </c>
      <c r="D13" s="13"/>
      <c r="E13" s="13"/>
      <c r="F13" s="11"/>
      <c r="G13" s="29"/>
      <c r="H13" s="83">
        <f>közös!H13</f>
        <v>3</v>
      </c>
      <c r="I13" s="20"/>
      <c r="J13" s="57" t="s">
        <v>42</v>
      </c>
      <c r="K13" s="87">
        <f>közös!K13</f>
        <v>6</v>
      </c>
      <c r="L13" s="87" t="str">
        <f>közös!L13</f>
        <v>Gyj</v>
      </c>
      <c r="M13" s="128" t="str">
        <f>közös!M13</f>
        <v>(5)</v>
      </c>
      <c r="N13" s="128" t="str">
        <f>közös!N13</f>
        <v>szem-gyak</v>
      </c>
      <c r="O13" s="511"/>
      <c r="P13" s="512" t="str">
        <f>közös!P13</f>
        <v>–</v>
      </c>
      <c r="Q13" s="14"/>
      <c r="R13" s="12"/>
      <c r="S13" s="14"/>
      <c r="T13" s="14"/>
      <c r="U13" s="448" t="str">
        <f>közös!U13</f>
        <v>Miklósi Ádám</v>
      </c>
      <c r="V13" s="342" t="str">
        <f>közös!V13</f>
        <v>WB4YD1</v>
      </c>
      <c r="W13" s="342" t="str">
        <f>közös!W13</f>
        <v>ETO</v>
      </c>
    </row>
    <row r="14" spans="1:23" s="6" customFormat="1" ht="15">
      <c r="A14" s="443" t="str">
        <f>közös!A14</f>
        <v>gentecub17em</v>
      </c>
      <c r="B14" s="341" t="str">
        <f>közös!B14</f>
        <v>Géntechnológia EA</v>
      </c>
      <c r="C14" s="85" t="str">
        <f>közös!C14</f>
        <v>x</v>
      </c>
      <c r="D14" s="13" t="s">
        <v>42</v>
      </c>
      <c r="E14" s="13"/>
      <c r="F14" s="11"/>
      <c r="G14" s="85">
        <f>közös!G14</f>
        <v>2</v>
      </c>
      <c r="H14" s="20"/>
      <c r="I14" s="20"/>
      <c r="J14" s="57" t="s">
        <v>42</v>
      </c>
      <c r="K14" s="87">
        <f>közös!K14</f>
        <v>2</v>
      </c>
      <c r="L14" s="87" t="str">
        <f>közös!L14</f>
        <v>K</v>
      </c>
      <c r="M14" s="128" t="str">
        <f>közös!M14</f>
        <v>írás</v>
      </c>
      <c r="N14" s="128" t="str">
        <f>közös!N14</f>
        <v>–</v>
      </c>
      <c r="O14" s="511"/>
      <c r="P14" s="512" t="str">
        <f>közös!P14</f>
        <v>–</v>
      </c>
      <c r="Q14" s="14"/>
      <c r="R14" s="12"/>
      <c r="S14" s="14"/>
      <c r="T14" s="14"/>
      <c r="U14" s="448" t="str">
        <f>közös!U14</f>
        <v>Málnási-Csizmadia András</v>
      </c>
      <c r="V14" s="342" t="str">
        <f>közös!V14</f>
        <v>TUEPC6</v>
      </c>
      <c r="W14" s="342" t="str">
        <f>közös!W14</f>
        <v>BIK</v>
      </c>
    </row>
    <row r="15" spans="1:23" s="6" customFormat="1" ht="15">
      <c r="A15" s="443" t="str">
        <f>közös!A15</f>
        <v>rendb1ub17em</v>
      </c>
      <c r="B15" s="341" t="str">
        <f>közös!B15</f>
        <v>Rendszerbiológia és omika tudományok I. EA</v>
      </c>
      <c r="C15" s="28"/>
      <c r="D15" s="83" t="str">
        <f>közös!D15</f>
        <v>x</v>
      </c>
      <c r="E15" s="13"/>
      <c r="F15" s="11"/>
      <c r="G15" s="85">
        <f>közös!G15</f>
        <v>2</v>
      </c>
      <c r="H15" s="20"/>
      <c r="I15" s="20" t="s">
        <v>42</v>
      </c>
      <c r="J15" s="57" t="s">
        <v>42</v>
      </c>
      <c r="K15" s="87">
        <f>közös!K15</f>
        <v>2</v>
      </c>
      <c r="L15" s="87" t="str">
        <f>közös!L15</f>
        <v>AK</v>
      </c>
      <c r="M15" s="128" t="str">
        <f>közös!M15</f>
        <v>A</v>
      </c>
      <c r="N15" s="128" t="str">
        <f>közös!N15</f>
        <v>–</v>
      </c>
      <c r="O15" s="513"/>
      <c r="P15" s="512" t="str">
        <f>közös!P15</f>
        <v>–</v>
      </c>
      <c r="Q15" s="14"/>
      <c r="R15" s="12"/>
      <c r="S15" s="14"/>
      <c r="T15" s="14"/>
      <c r="U15" s="448" t="str">
        <f>közös!U15</f>
        <v>Dobolyi Árpád</v>
      </c>
      <c r="V15" s="342" t="str">
        <f>közös!V15</f>
        <v>GLDXEV</v>
      </c>
      <c r="W15" s="342" t="str">
        <f>közös!W15</f>
        <v>ÉNB</v>
      </c>
    </row>
    <row r="16" spans="1:23" s="6" customFormat="1" ht="15">
      <c r="A16" s="443" t="str">
        <f>közös!A16</f>
        <v>terembub17em</v>
      </c>
      <c r="B16" s="341" t="str">
        <f>közös!B16</f>
        <v>Természet és ember EA</v>
      </c>
      <c r="C16" s="28"/>
      <c r="D16" s="13" t="s">
        <v>42</v>
      </c>
      <c r="E16" s="83" t="str">
        <f>közös!E16</f>
        <v>x</v>
      </c>
      <c r="F16" s="11"/>
      <c r="G16" s="85">
        <f>közös!G16</f>
        <v>2</v>
      </c>
      <c r="H16" s="20"/>
      <c r="I16" s="20" t="s">
        <v>42</v>
      </c>
      <c r="J16" s="57" t="s">
        <v>42</v>
      </c>
      <c r="K16" s="87">
        <f>közös!K16</f>
        <v>2</v>
      </c>
      <c r="L16" s="87" t="str">
        <f>közös!L16</f>
        <v>K</v>
      </c>
      <c r="M16" s="128" t="str">
        <f>közös!M16</f>
        <v>írás</v>
      </c>
      <c r="N16" s="128" t="str">
        <f>közös!N16</f>
        <v>–</v>
      </c>
      <c r="O16" s="511"/>
      <c r="P16" s="512" t="str">
        <f>közös!P16</f>
        <v>–</v>
      </c>
      <c r="Q16" s="14"/>
      <c r="R16" s="12"/>
      <c r="S16" s="14"/>
      <c r="T16" s="14"/>
      <c r="U16" s="448" t="str">
        <f>közös!U16</f>
        <v>Oborny Beáta</v>
      </c>
      <c r="V16" s="342" t="str">
        <f>közös!V16</f>
        <v>BZXA89</v>
      </c>
      <c r="W16" s="342" t="str">
        <f>közös!W16</f>
        <v>NRT</v>
      </c>
    </row>
    <row r="17" spans="1:23" s="6" customFormat="1" ht="15">
      <c r="A17" s="443" t="str">
        <f>közös!A17</f>
        <v>mamgy1ub17gm</v>
      </c>
      <c r="B17" s="341" t="str">
        <f>közös!B17</f>
        <v>Magasabb módszertani gyakorlat I. GY</v>
      </c>
      <c r="C17" s="28"/>
      <c r="D17" s="83" t="str">
        <f>közös!D17</f>
        <v>x</v>
      </c>
      <c r="E17" s="13"/>
      <c r="F17" s="11"/>
      <c r="G17" s="29"/>
      <c r="H17" s="83">
        <f>közös!H17</f>
        <v>1</v>
      </c>
      <c r="I17" s="20"/>
      <c r="J17" s="57"/>
      <c r="K17" s="87">
        <f>közös!K17</f>
        <v>4</v>
      </c>
      <c r="L17" s="87" t="s">
        <v>705</v>
      </c>
      <c r="M17" s="128" t="str">
        <f>közös!M17</f>
        <v>(3)</v>
      </c>
      <c r="N17" s="128"/>
      <c r="O17" s="511"/>
      <c r="P17" s="512" t="str">
        <f>közös!P17</f>
        <v>–</v>
      </c>
      <c r="Q17" s="14"/>
      <c r="R17" s="12"/>
      <c r="S17" s="14"/>
      <c r="T17" s="14"/>
      <c r="U17" s="512"/>
      <c r="V17" s="87"/>
      <c r="W17" s="87"/>
    </row>
    <row r="18" spans="1:23" s="6" customFormat="1" ht="15">
      <c r="A18" s="583" t="s">
        <v>39</v>
      </c>
      <c r="B18" s="584"/>
      <c r="C18" s="35">
        <f>SUMIF(C12:C17,"=x",$G12:$G17)+SUMIF(C12:C17,"=x",$H12:$H17)+SUMIF(C12:C17,"=x",$I12:$I17)</f>
        <v>6</v>
      </c>
      <c r="D18" s="36">
        <f>SUMIF(D12:D17,"=x",$G12:$G17)+SUMIF(D12:D17,"=x",$H12:$H17)+SUMIF(D12:D17,"=x",$I12:$I17)</f>
        <v>3</v>
      </c>
      <c r="E18" s="36">
        <f>SUMIF(E12:E17,"=x",$G12:$G17)+SUMIF(E12:E17,"=x",$H12:$H17)+SUMIF(E12:E17,"=x",$I12:$I17)</f>
        <v>2</v>
      </c>
      <c r="F18" s="36">
        <f>SUMIF(F12:F17,"=x",$G12:$G17)+SUMIF(F12:F17,"=x",$H12:$H17)+SUMIF(F12:F17,"=x",$I12:$I17)</f>
        <v>0</v>
      </c>
      <c r="G18" s="590">
        <f aca="true" t="shared" si="0" ref="G18:G23">SUM(C18:F18)</f>
        <v>11</v>
      </c>
      <c r="H18" s="591"/>
      <c r="I18" s="591"/>
      <c r="J18" s="591"/>
      <c r="K18" s="591"/>
      <c r="L18" s="592"/>
      <c r="M18" s="114"/>
      <c r="N18" s="114"/>
      <c r="O18" s="580"/>
      <c r="P18" s="581"/>
      <c r="Q18" s="581"/>
      <c r="R18" s="581"/>
      <c r="S18" s="581"/>
      <c r="T18" s="581"/>
      <c r="U18" s="582"/>
      <c r="V18" s="367"/>
      <c r="W18" s="367"/>
    </row>
    <row r="19" spans="1:23" s="6" customFormat="1" ht="15">
      <c r="A19" s="593" t="s">
        <v>40</v>
      </c>
      <c r="B19" s="594"/>
      <c r="C19" s="38">
        <f>SUMIF(C12:C17,"=x",$K12:$K17)</f>
        <v>9</v>
      </c>
      <c r="D19" s="39">
        <f>SUMIF(D12:D17,"=x",$K12:$K17)</f>
        <v>6</v>
      </c>
      <c r="E19" s="39">
        <f>SUMIF(E12:E17,"=x",$K12:$K17)</f>
        <v>2</v>
      </c>
      <c r="F19" s="39">
        <f>SUMIF(F12:F17,"=x",$K12:$K17)</f>
        <v>0</v>
      </c>
      <c r="G19" s="585">
        <f t="shared" si="0"/>
        <v>17</v>
      </c>
      <c r="H19" s="586"/>
      <c r="I19" s="586"/>
      <c r="J19" s="586"/>
      <c r="K19" s="586"/>
      <c r="L19" s="587"/>
      <c r="M19" s="115"/>
      <c r="N19" s="115"/>
      <c r="O19" s="580"/>
      <c r="P19" s="581"/>
      <c r="Q19" s="581"/>
      <c r="R19" s="581"/>
      <c r="S19" s="581"/>
      <c r="T19" s="581"/>
      <c r="U19" s="582"/>
      <c r="V19" s="367"/>
      <c r="W19" s="367"/>
    </row>
    <row r="20" spans="1:23" s="6" customFormat="1" ht="15.75" thickBot="1">
      <c r="A20" s="575" t="s">
        <v>41</v>
      </c>
      <c r="B20" s="576"/>
      <c r="C20" s="32">
        <f>SUMPRODUCT(--(C12:C17="x"),--($L12:$L17="K"))</f>
        <v>2</v>
      </c>
      <c r="D20" s="33">
        <f>SUMPRODUCT(--(D12:D17="x"),--($L12:$L17="K"))</f>
        <v>0</v>
      </c>
      <c r="E20" s="33">
        <f>SUMPRODUCT(--(E12:E17="x"),--($L12:$L17="K"))</f>
        <v>1</v>
      </c>
      <c r="F20" s="33">
        <f>SUMPRODUCT(--(F$5:F$7="x"),--($L$5:$L$7="K"))</f>
        <v>0</v>
      </c>
      <c r="G20" s="577">
        <f t="shared" si="0"/>
        <v>3</v>
      </c>
      <c r="H20" s="578"/>
      <c r="I20" s="578"/>
      <c r="J20" s="578"/>
      <c r="K20" s="578"/>
      <c r="L20" s="579"/>
      <c r="M20" s="116"/>
      <c r="N20" s="116"/>
      <c r="O20" s="580"/>
      <c r="P20" s="581"/>
      <c r="Q20" s="581"/>
      <c r="R20" s="581"/>
      <c r="S20" s="581"/>
      <c r="T20" s="581"/>
      <c r="U20" s="582"/>
      <c r="V20" s="367"/>
      <c r="W20" s="367"/>
    </row>
    <row r="21" spans="1:23" s="6" customFormat="1" ht="15" customHeight="1" thickTop="1">
      <c r="A21" s="660" t="s">
        <v>251</v>
      </c>
      <c r="B21" s="661"/>
      <c r="C21" s="150">
        <f aca="true" t="shared" si="1" ref="C21:F23">SUM(C8,C18)</f>
        <v>13</v>
      </c>
      <c r="D21" s="155">
        <f t="shared" si="1"/>
        <v>3</v>
      </c>
      <c r="E21" s="155">
        <f t="shared" si="1"/>
        <v>2</v>
      </c>
      <c r="F21" s="156">
        <f t="shared" si="1"/>
        <v>0</v>
      </c>
      <c r="G21" s="679">
        <f t="shared" si="0"/>
        <v>18</v>
      </c>
      <c r="H21" s="680"/>
      <c r="I21" s="680"/>
      <c r="J21" s="680"/>
      <c r="K21" s="680"/>
      <c r="L21" s="681"/>
      <c r="M21" s="163"/>
      <c r="N21" s="163"/>
      <c r="O21" s="686"/>
      <c r="P21" s="687"/>
      <c r="Q21" s="687"/>
      <c r="R21" s="687"/>
      <c r="S21" s="687"/>
      <c r="T21" s="687"/>
      <c r="U21" s="687"/>
      <c r="V21" s="181"/>
      <c r="W21" s="367"/>
    </row>
    <row r="22" spans="1:23" s="6" customFormat="1" ht="15" customHeight="1">
      <c r="A22" s="664" t="s">
        <v>250</v>
      </c>
      <c r="B22" s="665"/>
      <c r="C22" s="146">
        <f t="shared" si="1"/>
        <v>20</v>
      </c>
      <c r="D22" s="157">
        <f t="shared" si="1"/>
        <v>6</v>
      </c>
      <c r="E22" s="157">
        <f t="shared" si="1"/>
        <v>2</v>
      </c>
      <c r="F22" s="158">
        <f t="shared" si="1"/>
        <v>0</v>
      </c>
      <c r="G22" s="666">
        <f t="shared" si="0"/>
        <v>28</v>
      </c>
      <c r="H22" s="667"/>
      <c r="I22" s="667"/>
      <c r="J22" s="667"/>
      <c r="K22" s="667"/>
      <c r="L22" s="668"/>
      <c r="M22" s="164"/>
      <c r="N22" s="164"/>
      <c r="O22" s="689"/>
      <c r="P22" s="690"/>
      <c r="Q22" s="690"/>
      <c r="R22" s="690"/>
      <c r="S22" s="690"/>
      <c r="T22" s="690"/>
      <c r="U22" s="690"/>
      <c r="V22" s="181"/>
      <c r="W22" s="367"/>
    </row>
    <row r="23" spans="1:23" s="6" customFormat="1" ht="15" customHeight="1" thickBot="1">
      <c r="A23" s="669" t="s">
        <v>249</v>
      </c>
      <c r="B23" s="670"/>
      <c r="C23" s="151">
        <f t="shared" si="1"/>
        <v>2</v>
      </c>
      <c r="D23" s="159">
        <f t="shared" si="1"/>
        <v>0</v>
      </c>
      <c r="E23" s="159">
        <f t="shared" si="1"/>
        <v>1</v>
      </c>
      <c r="F23" s="160">
        <f t="shared" si="1"/>
        <v>0</v>
      </c>
      <c r="G23" s="671">
        <f t="shared" si="0"/>
        <v>3</v>
      </c>
      <c r="H23" s="672"/>
      <c r="I23" s="672"/>
      <c r="J23" s="672"/>
      <c r="K23" s="672"/>
      <c r="L23" s="673"/>
      <c r="M23" s="165"/>
      <c r="N23" s="165"/>
      <c r="O23" s="692"/>
      <c r="P23" s="693"/>
      <c r="Q23" s="693"/>
      <c r="R23" s="693"/>
      <c r="S23" s="693"/>
      <c r="T23" s="693"/>
      <c r="U23" s="693"/>
      <c r="V23" s="181"/>
      <c r="W23" s="367"/>
    </row>
    <row r="24" spans="1:23" s="6" customFormat="1" ht="19.5" customHeight="1" thickTop="1">
      <c r="A24" s="588" t="s">
        <v>659</v>
      </c>
      <c r="B24" s="589"/>
      <c r="C24" s="572"/>
      <c r="D24" s="573"/>
      <c r="E24" s="573"/>
      <c r="F24" s="573"/>
      <c r="G24" s="572"/>
      <c r="H24" s="573"/>
      <c r="I24" s="573"/>
      <c r="J24" s="573"/>
      <c r="K24" s="573"/>
      <c r="L24" s="574"/>
      <c r="M24" s="111"/>
      <c r="N24" s="111"/>
      <c r="O24" s="572"/>
      <c r="P24" s="573"/>
      <c r="Q24" s="573"/>
      <c r="R24" s="573"/>
      <c r="S24" s="573"/>
      <c r="T24" s="573"/>
      <c r="U24" s="573"/>
      <c r="V24" s="367"/>
      <c r="W24" s="367"/>
    </row>
    <row r="25" spans="1:23" s="6" customFormat="1" ht="13.5" customHeight="1">
      <c r="A25" s="196"/>
      <c r="B25" s="197" t="s">
        <v>660</v>
      </c>
      <c r="C25" s="152"/>
      <c r="D25" s="153"/>
      <c r="E25" s="153"/>
      <c r="F25" s="153"/>
      <c r="G25" s="152"/>
      <c r="H25" s="153"/>
      <c r="I25" s="153"/>
      <c r="J25" s="153"/>
      <c r="K25" s="153"/>
      <c r="L25" s="154"/>
      <c r="M25" s="111"/>
      <c r="N25" s="111"/>
      <c r="O25" s="59"/>
      <c r="P25" s="59"/>
      <c r="Q25" s="153"/>
      <c r="R25" s="153"/>
      <c r="S25" s="153"/>
      <c r="T25" s="153"/>
      <c r="U25" s="481"/>
      <c r="V25" s="367"/>
      <c r="W25" s="367"/>
    </row>
    <row r="26" spans="1:23" s="6" customFormat="1" ht="15">
      <c r="A26" s="437" t="s">
        <v>536</v>
      </c>
      <c r="B26" s="343" t="s">
        <v>272</v>
      </c>
      <c r="C26" s="28"/>
      <c r="D26" s="13"/>
      <c r="E26" s="13" t="s">
        <v>36</v>
      </c>
      <c r="F26" s="13"/>
      <c r="G26" s="29">
        <v>2</v>
      </c>
      <c r="H26" s="20"/>
      <c r="I26" s="20"/>
      <c r="J26" s="30"/>
      <c r="K26" s="31">
        <v>2</v>
      </c>
      <c r="L26" s="31" t="s">
        <v>702</v>
      </c>
      <c r="M26" s="113" t="s">
        <v>231</v>
      </c>
      <c r="N26" s="113" t="s">
        <v>206</v>
      </c>
      <c r="O26" s="473" t="s">
        <v>462</v>
      </c>
      <c r="P26" s="453" t="s">
        <v>211</v>
      </c>
      <c r="Q26" s="14"/>
      <c r="R26" s="12"/>
      <c r="S26" s="14"/>
      <c r="T26" s="14"/>
      <c r="U26" s="529" t="s">
        <v>115</v>
      </c>
      <c r="V26" s="375" t="s">
        <v>227</v>
      </c>
      <c r="W26" s="399" t="s">
        <v>228</v>
      </c>
    </row>
    <row r="27" spans="1:23" s="6" customFormat="1" ht="15">
      <c r="A27" s="437" t="s">
        <v>537</v>
      </c>
      <c r="B27" s="343" t="s">
        <v>274</v>
      </c>
      <c r="C27" s="28"/>
      <c r="D27" s="13" t="s">
        <v>36</v>
      </c>
      <c r="E27" s="13"/>
      <c r="F27" s="13"/>
      <c r="G27" s="29"/>
      <c r="H27" s="20"/>
      <c r="I27" s="20">
        <v>3</v>
      </c>
      <c r="J27" s="30"/>
      <c r="K27" s="31">
        <v>6</v>
      </c>
      <c r="L27" s="31" t="s">
        <v>38</v>
      </c>
      <c r="M27" s="162" t="s">
        <v>204</v>
      </c>
      <c r="N27" s="113" t="s">
        <v>213</v>
      </c>
      <c r="O27" s="473" t="s">
        <v>461</v>
      </c>
      <c r="P27" s="453" t="s">
        <v>210</v>
      </c>
      <c r="Q27" s="14"/>
      <c r="R27" s="12"/>
      <c r="S27" s="14"/>
      <c r="T27" s="14"/>
      <c r="U27" s="529" t="s">
        <v>117</v>
      </c>
      <c r="V27" s="375" t="s">
        <v>273</v>
      </c>
      <c r="W27" s="399" t="s">
        <v>225</v>
      </c>
    </row>
    <row r="28" spans="1:23" s="6" customFormat="1" ht="15">
      <c r="A28" s="437" t="s">
        <v>538</v>
      </c>
      <c r="B28" s="343" t="s">
        <v>275</v>
      </c>
      <c r="C28" s="28" t="s">
        <v>36</v>
      </c>
      <c r="D28" s="13"/>
      <c r="E28" s="13"/>
      <c r="F28" s="13"/>
      <c r="G28" s="29">
        <v>2</v>
      </c>
      <c r="H28" s="20"/>
      <c r="I28" s="20"/>
      <c r="J28" s="30"/>
      <c r="K28" s="31">
        <v>2</v>
      </c>
      <c r="L28" s="31" t="s">
        <v>37</v>
      </c>
      <c r="M28" s="113" t="s">
        <v>214</v>
      </c>
      <c r="N28" s="113" t="s">
        <v>206</v>
      </c>
      <c r="O28" s="473"/>
      <c r="P28" s="454" t="s">
        <v>206</v>
      </c>
      <c r="Q28" s="14"/>
      <c r="R28" s="12"/>
      <c r="S28" s="14"/>
      <c r="T28" s="14"/>
      <c r="U28" s="529" t="s">
        <v>118</v>
      </c>
      <c r="V28" s="375" t="s">
        <v>276</v>
      </c>
      <c r="W28" s="399" t="s">
        <v>286</v>
      </c>
    </row>
    <row r="29" spans="1:23" s="6" customFormat="1" ht="15">
      <c r="A29" s="437" t="s">
        <v>539</v>
      </c>
      <c r="B29" s="343" t="s">
        <v>305</v>
      </c>
      <c r="C29" s="28"/>
      <c r="D29" s="13" t="s">
        <v>36</v>
      </c>
      <c r="E29" s="13"/>
      <c r="F29" s="13"/>
      <c r="G29" s="29" t="s">
        <v>42</v>
      </c>
      <c r="H29" s="20"/>
      <c r="I29" s="20">
        <v>2</v>
      </c>
      <c r="J29" s="30"/>
      <c r="K29" s="31">
        <v>4</v>
      </c>
      <c r="L29" s="31" t="s">
        <v>38</v>
      </c>
      <c r="M29" s="162" t="s">
        <v>204</v>
      </c>
      <c r="N29" s="113" t="s">
        <v>213</v>
      </c>
      <c r="O29" s="473" t="s">
        <v>538</v>
      </c>
      <c r="P29" s="514" t="s">
        <v>275</v>
      </c>
      <c r="Q29" s="14"/>
      <c r="R29" s="12"/>
      <c r="S29" s="14"/>
      <c r="T29" s="14"/>
      <c r="U29" s="529" t="s">
        <v>119</v>
      </c>
      <c r="V29" s="375" t="s">
        <v>279</v>
      </c>
      <c r="W29" s="399" t="s">
        <v>286</v>
      </c>
    </row>
    <row r="30" spans="1:23" s="6" customFormat="1" ht="15">
      <c r="A30" s="437" t="s">
        <v>540</v>
      </c>
      <c r="B30" s="560" t="s">
        <v>712</v>
      </c>
      <c r="C30" s="28"/>
      <c r="D30" s="13" t="s">
        <v>36</v>
      </c>
      <c r="E30" s="13"/>
      <c r="F30" s="13"/>
      <c r="G30" s="29"/>
      <c r="H30" s="20"/>
      <c r="I30" s="20">
        <v>3</v>
      </c>
      <c r="J30" s="30"/>
      <c r="K30" s="31">
        <v>6</v>
      </c>
      <c r="L30" s="31" t="s">
        <v>38</v>
      </c>
      <c r="M30" s="162" t="s">
        <v>204</v>
      </c>
      <c r="N30" s="113" t="s">
        <v>213</v>
      </c>
      <c r="O30" s="473"/>
      <c r="P30" s="454" t="s">
        <v>206</v>
      </c>
      <c r="Q30" s="14"/>
      <c r="R30" s="12"/>
      <c r="S30" s="14"/>
      <c r="T30" s="14"/>
      <c r="U30" s="530" t="s">
        <v>120</v>
      </c>
      <c r="V30" s="375" t="s">
        <v>280</v>
      </c>
      <c r="W30" s="399" t="s">
        <v>287</v>
      </c>
    </row>
    <row r="31" spans="1:23" s="6" customFormat="1" ht="15">
      <c r="A31" s="437" t="s">
        <v>541</v>
      </c>
      <c r="B31" s="343" t="s">
        <v>442</v>
      </c>
      <c r="C31" s="28"/>
      <c r="D31" s="13" t="s">
        <v>36</v>
      </c>
      <c r="E31" s="13"/>
      <c r="F31" s="13"/>
      <c r="G31" s="29">
        <v>2</v>
      </c>
      <c r="H31" s="20"/>
      <c r="I31" s="20"/>
      <c r="J31" s="30"/>
      <c r="K31" s="31">
        <v>2</v>
      </c>
      <c r="L31" s="31" t="s">
        <v>37</v>
      </c>
      <c r="M31" s="113" t="s">
        <v>214</v>
      </c>
      <c r="N31" s="113" t="s">
        <v>206</v>
      </c>
      <c r="O31" s="473"/>
      <c r="P31" s="454" t="s">
        <v>206</v>
      </c>
      <c r="Q31" s="14"/>
      <c r="R31" s="12"/>
      <c r="S31" s="14"/>
      <c r="T31" s="14"/>
      <c r="U31" s="529" t="s">
        <v>117</v>
      </c>
      <c r="V31" s="375" t="s">
        <v>273</v>
      </c>
      <c r="W31" s="399" t="s">
        <v>225</v>
      </c>
    </row>
    <row r="32" spans="1:23" s="6" customFormat="1" ht="15">
      <c r="A32" s="437" t="s">
        <v>542</v>
      </c>
      <c r="B32" s="343" t="s">
        <v>283</v>
      </c>
      <c r="C32" s="28"/>
      <c r="D32" s="13" t="s">
        <v>36</v>
      </c>
      <c r="E32" s="13"/>
      <c r="F32" s="13"/>
      <c r="G32" s="29">
        <v>2</v>
      </c>
      <c r="H32" s="20"/>
      <c r="I32" s="20"/>
      <c r="J32" s="30"/>
      <c r="K32" s="31">
        <v>2</v>
      </c>
      <c r="L32" s="31" t="s">
        <v>37</v>
      </c>
      <c r="M32" s="113" t="s">
        <v>201</v>
      </c>
      <c r="N32" s="113" t="s">
        <v>206</v>
      </c>
      <c r="O32" s="455"/>
      <c r="P32" s="454" t="s">
        <v>206</v>
      </c>
      <c r="Q32" s="14"/>
      <c r="R32" s="12"/>
      <c r="S32" s="14"/>
      <c r="T32" s="14"/>
      <c r="U32" s="529" t="s">
        <v>121</v>
      </c>
      <c r="V32" s="375" t="s">
        <v>281</v>
      </c>
      <c r="W32" s="399" t="s">
        <v>225</v>
      </c>
    </row>
    <row r="33" spans="1:23" s="6" customFormat="1" ht="15">
      <c r="A33" s="437" t="s">
        <v>543</v>
      </c>
      <c r="B33" s="343" t="s">
        <v>282</v>
      </c>
      <c r="C33" s="28" t="s">
        <v>36</v>
      </c>
      <c r="D33" s="13"/>
      <c r="E33" s="13"/>
      <c r="F33" s="13"/>
      <c r="G33" s="29">
        <v>4</v>
      </c>
      <c r="H33" s="20"/>
      <c r="I33" s="20"/>
      <c r="J33" s="30"/>
      <c r="K33" s="31">
        <v>4</v>
      </c>
      <c r="L33" s="31" t="s">
        <v>702</v>
      </c>
      <c r="M33" s="113" t="s">
        <v>231</v>
      </c>
      <c r="N33" s="113" t="s">
        <v>206</v>
      </c>
      <c r="O33" s="473"/>
      <c r="P33" s="454" t="s">
        <v>206</v>
      </c>
      <c r="Q33" s="14"/>
      <c r="R33" s="12"/>
      <c r="S33" s="14"/>
      <c r="T33" s="14"/>
      <c r="U33" s="529" t="s">
        <v>122</v>
      </c>
      <c r="V33" s="375" t="s">
        <v>312</v>
      </c>
      <c r="W33" s="399" t="s">
        <v>287</v>
      </c>
    </row>
    <row r="34" spans="1:23" s="6" customFormat="1" ht="15">
      <c r="A34" s="437" t="s">
        <v>544</v>
      </c>
      <c r="B34" s="560" t="s">
        <v>706</v>
      </c>
      <c r="C34" s="28"/>
      <c r="D34" s="13"/>
      <c r="E34" s="13" t="s">
        <v>36</v>
      </c>
      <c r="F34" s="13"/>
      <c r="G34" s="29">
        <v>2</v>
      </c>
      <c r="H34" s="20"/>
      <c r="I34" s="20"/>
      <c r="J34" s="30"/>
      <c r="K34" s="31">
        <v>2</v>
      </c>
      <c r="L34" s="31" t="s">
        <v>37</v>
      </c>
      <c r="M34" s="113" t="s">
        <v>214</v>
      </c>
      <c r="N34" s="113" t="s">
        <v>206</v>
      </c>
      <c r="O34" s="473" t="s">
        <v>538</v>
      </c>
      <c r="P34" s="514" t="s">
        <v>275</v>
      </c>
      <c r="Q34" s="14"/>
      <c r="R34" s="12"/>
      <c r="S34" s="14"/>
      <c r="T34" s="14"/>
      <c r="U34" s="529" t="s">
        <v>123</v>
      </c>
      <c r="V34" s="375" t="s">
        <v>278</v>
      </c>
      <c r="W34" s="399" t="s">
        <v>286</v>
      </c>
    </row>
    <row r="35" spans="1:23" s="6" customFormat="1" ht="15">
      <c r="A35" s="437" t="s">
        <v>545</v>
      </c>
      <c r="B35" s="343" t="s">
        <v>277</v>
      </c>
      <c r="C35" s="28"/>
      <c r="D35" s="13" t="s">
        <v>36</v>
      </c>
      <c r="E35" s="13"/>
      <c r="F35" s="13"/>
      <c r="G35" s="29">
        <v>2</v>
      </c>
      <c r="H35" s="20"/>
      <c r="I35" s="20"/>
      <c r="J35" s="30"/>
      <c r="K35" s="31">
        <v>2</v>
      </c>
      <c r="L35" s="31" t="s">
        <v>37</v>
      </c>
      <c r="M35" s="113" t="s">
        <v>214</v>
      </c>
      <c r="N35" s="113" t="s">
        <v>206</v>
      </c>
      <c r="O35" s="473" t="s">
        <v>538</v>
      </c>
      <c r="P35" s="514" t="s">
        <v>275</v>
      </c>
      <c r="Q35" s="14"/>
      <c r="R35" s="12"/>
      <c r="S35" s="14"/>
      <c r="T35" s="14"/>
      <c r="U35" s="529" t="s">
        <v>123</v>
      </c>
      <c r="V35" s="375" t="s">
        <v>278</v>
      </c>
      <c r="W35" s="399" t="s">
        <v>286</v>
      </c>
    </row>
    <row r="36" spans="1:23" s="6" customFormat="1" ht="15">
      <c r="A36" s="437" t="s">
        <v>546</v>
      </c>
      <c r="B36" s="343" t="s">
        <v>149</v>
      </c>
      <c r="C36" s="28"/>
      <c r="D36" s="13"/>
      <c r="E36" s="13" t="s">
        <v>36</v>
      </c>
      <c r="F36" s="13"/>
      <c r="G36" s="29"/>
      <c r="H36" s="20">
        <v>1</v>
      </c>
      <c r="I36" s="20"/>
      <c r="J36" s="30"/>
      <c r="K36" s="31">
        <v>4</v>
      </c>
      <c r="L36" s="31" t="s">
        <v>38</v>
      </c>
      <c r="M36" s="162" t="s">
        <v>204</v>
      </c>
      <c r="N36" s="113"/>
      <c r="O36" s="455" t="s">
        <v>464</v>
      </c>
      <c r="P36" s="456" t="s">
        <v>391</v>
      </c>
      <c r="Q36" s="14"/>
      <c r="R36" s="12"/>
      <c r="S36" s="14"/>
      <c r="T36" s="14"/>
      <c r="U36" s="482"/>
      <c r="V36" s="367"/>
      <c r="W36" s="399"/>
    </row>
    <row r="37" spans="1:23" s="6" customFormat="1" ht="15">
      <c r="A37" s="583" t="s">
        <v>39</v>
      </c>
      <c r="B37" s="584"/>
      <c r="C37" s="35">
        <f>SUMIF(C26:C36,"=x",$G26:$G36)+SUMIF(C26:C36,"=x",$H26:$H36)+SUMIF(C26:C36,"=x",$I26:$I36)</f>
        <v>6</v>
      </c>
      <c r="D37" s="36">
        <f>SUMIF(D26:D36,"=x",$G26:$G36)+SUMIF(D26:D36,"=x",$H26:$H36)+SUMIF(D26:D36,"=x",$I26:$I36)</f>
        <v>14</v>
      </c>
      <c r="E37" s="36">
        <f>SUMIF(E26:E36,"=x",$G26:$G36)+SUMIF(E26:E36,"=x",$H26:$H36)+SUMIF(E26:E36,"=x",$I26:$I36)</f>
        <v>5</v>
      </c>
      <c r="F37" s="37">
        <f>SUMIF(F26:F35,"=x",$G26:$G35)+SUMIF(F26:F35,"=x",$H26:$H35)+SUMIF(F26:F35,"=x",$I26:$I35)</f>
        <v>0</v>
      </c>
      <c r="G37" s="590">
        <f>SUM(C37:F37)</f>
        <v>25</v>
      </c>
      <c r="H37" s="658"/>
      <c r="I37" s="658"/>
      <c r="J37" s="658"/>
      <c r="K37" s="658"/>
      <c r="L37" s="659"/>
      <c r="M37" s="114"/>
      <c r="N37" s="114"/>
      <c r="O37" s="580"/>
      <c r="P37" s="581"/>
      <c r="Q37" s="581"/>
      <c r="R37" s="581"/>
      <c r="S37" s="581"/>
      <c r="T37" s="581"/>
      <c r="U37" s="582"/>
      <c r="V37" s="367"/>
      <c r="W37" s="367"/>
    </row>
    <row r="38" spans="1:23" s="6" customFormat="1" ht="15">
      <c r="A38" s="593" t="s">
        <v>40</v>
      </c>
      <c r="B38" s="594"/>
      <c r="C38" s="38">
        <f>SUMIF(C26:C36,"=x",$K26:$K36)</f>
        <v>6</v>
      </c>
      <c r="D38" s="39">
        <f>SUMIF(D26:D36,"=x",$K26:$K36)</f>
        <v>22</v>
      </c>
      <c r="E38" s="39">
        <f>SUMIF(E26:E36,"=x",$K26:$K36)</f>
        <v>8</v>
      </c>
      <c r="F38" s="40">
        <f>SUMIF(F26:F35,"=x",$K26:$K35)</f>
        <v>0</v>
      </c>
      <c r="G38" s="585">
        <f>SUM(C38:F38)</f>
        <v>36</v>
      </c>
      <c r="H38" s="586"/>
      <c r="I38" s="586"/>
      <c r="J38" s="586"/>
      <c r="K38" s="586"/>
      <c r="L38" s="587"/>
      <c r="M38" s="115"/>
      <c r="N38" s="115"/>
      <c r="O38" s="580"/>
      <c r="P38" s="581"/>
      <c r="Q38" s="581"/>
      <c r="R38" s="581"/>
      <c r="S38" s="581"/>
      <c r="T38" s="581"/>
      <c r="U38" s="582"/>
      <c r="V38" s="367"/>
      <c r="W38" s="367"/>
    </row>
    <row r="39" spans="1:23" s="6" customFormat="1" ht="15">
      <c r="A39" s="575" t="s">
        <v>41</v>
      </c>
      <c r="B39" s="576"/>
      <c r="C39" s="32">
        <f>SUMPRODUCT(--(C26:C36="x"),--($L26:$L36="K"))</f>
        <v>1</v>
      </c>
      <c r="D39" s="33">
        <f>SUMPRODUCT(--(D26:D36="x"),--($L26:$L36="K"))</f>
        <v>3</v>
      </c>
      <c r="E39" s="33">
        <f>SUMPRODUCT(--(E26:E36="x"),--($L26:$L36="K"))</f>
        <v>1</v>
      </c>
      <c r="F39" s="34">
        <f>SUMPRODUCT(--(F26:F35="x"),--($L26:$L35="K"))</f>
        <v>0</v>
      </c>
      <c r="G39" s="577">
        <f>SUM(C39:F39)</f>
        <v>5</v>
      </c>
      <c r="H39" s="578"/>
      <c r="I39" s="578"/>
      <c r="J39" s="578"/>
      <c r="K39" s="578"/>
      <c r="L39" s="579"/>
      <c r="M39" s="116"/>
      <c r="N39" s="116"/>
      <c r="O39" s="580"/>
      <c r="P39" s="581"/>
      <c r="Q39" s="581"/>
      <c r="R39" s="581"/>
      <c r="S39" s="581"/>
      <c r="T39" s="581"/>
      <c r="U39" s="582"/>
      <c r="V39" s="367"/>
      <c r="W39" s="367"/>
    </row>
    <row r="40" spans="1:23" s="6" customFormat="1" ht="13.5" customHeight="1">
      <c r="A40" s="200"/>
      <c r="B40" s="199" t="s">
        <v>419</v>
      </c>
      <c r="C40" s="58" t="s">
        <v>46</v>
      </c>
      <c r="D40" s="58"/>
      <c r="E40" s="58"/>
      <c r="F40" s="59"/>
      <c r="G40" s="58"/>
      <c r="H40" s="59"/>
      <c r="I40" s="59"/>
      <c r="J40" s="59"/>
      <c r="K40" s="59"/>
      <c r="L40" s="154"/>
      <c r="M40" s="186"/>
      <c r="N40" s="187"/>
      <c r="O40" s="58"/>
      <c r="P40" s="59"/>
      <c r="Q40" s="59"/>
      <c r="R40" s="59"/>
      <c r="S40" s="59"/>
      <c r="T40" s="59"/>
      <c r="U40" s="481"/>
      <c r="V40" s="367"/>
      <c r="W40" s="367"/>
    </row>
    <row r="41" spans="1:23" ht="15">
      <c r="A41" s="445" t="s">
        <v>547</v>
      </c>
      <c r="B41" s="62" t="s">
        <v>292</v>
      </c>
      <c r="C41" s="171"/>
      <c r="D41" s="172"/>
      <c r="E41" s="172" t="s">
        <v>36</v>
      </c>
      <c r="F41" s="173"/>
      <c r="G41" s="171">
        <v>2</v>
      </c>
      <c r="H41" s="172"/>
      <c r="I41" s="172"/>
      <c r="J41" s="178"/>
      <c r="K41" s="180">
        <v>2</v>
      </c>
      <c r="L41" s="180" t="s">
        <v>37</v>
      </c>
      <c r="M41" s="117" t="s">
        <v>214</v>
      </c>
      <c r="N41" s="117" t="s">
        <v>206</v>
      </c>
      <c r="O41" s="475"/>
      <c r="P41" s="475" t="s">
        <v>206</v>
      </c>
      <c r="Q41" s="90"/>
      <c r="R41" s="90"/>
      <c r="S41" s="90"/>
      <c r="T41" s="90"/>
      <c r="U41" s="289" t="s">
        <v>124</v>
      </c>
      <c r="V41" s="375" t="s">
        <v>281</v>
      </c>
      <c r="W41" s="355" t="s">
        <v>225</v>
      </c>
    </row>
    <row r="42" spans="1:23" ht="15">
      <c r="A42" s="445" t="s">
        <v>548</v>
      </c>
      <c r="B42" s="62" t="s">
        <v>293</v>
      </c>
      <c r="C42" s="171"/>
      <c r="D42" s="172"/>
      <c r="E42" s="172" t="s">
        <v>36</v>
      </c>
      <c r="F42" s="173"/>
      <c r="G42" s="171">
        <v>2</v>
      </c>
      <c r="H42" s="172"/>
      <c r="I42" s="172"/>
      <c r="J42" s="178"/>
      <c r="K42" s="180">
        <v>2</v>
      </c>
      <c r="L42" s="180" t="s">
        <v>701</v>
      </c>
      <c r="M42" s="117" t="s">
        <v>202</v>
      </c>
      <c r="N42" s="117" t="s">
        <v>206</v>
      </c>
      <c r="O42" s="475"/>
      <c r="P42" s="475" t="s">
        <v>206</v>
      </c>
      <c r="Q42" s="90"/>
      <c r="R42" s="90"/>
      <c r="S42" s="90"/>
      <c r="T42" s="90"/>
      <c r="U42" s="289" t="s">
        <v>125</v>
      </c>
      <c r="V42" s="375" t="s">
        <v>284</v>
      </c>
      <c r="W42" s="355" t="s">
        <v>225</v>
      </c>
    </row>
    <row r="43" spans="1:23" ht="15">
      <c r="A43" s="445" t="s">
        <v>549</v>
      </c>
      <c r="B43" s="62" t="s">
        <v>294</v>
      </c>
      <c r="C43" s="171"/>
      <c r="D43" s="172"/>
      <c r="E43" s="172" t="s">
        <v>36</v>
      </c>
      <c r="F43" s="173"/>
      <c r="G43" s="171">
        <v>2</v>
      </c>
      <c r="H43" s="172"/>
      <c r="I43" s="172"/>
      <c r="J43" s="178"/>
      <c r="K43" s="180">
        <v>3</v>
      </c>
      <c r="L43" s="180" t="s">
        <v>37</v>
      </c>
      <c r="M43" s="117" t="s">
        <v>214</v>
      </c>
      <c r="N43" s="117" t="s">
        <v>206</v>
      </c>
      <c r="O43" s="475"/>
      <c r="P43" s="475" t="s">
        <v>206</v>
      </c>
      <c r="Q43" s="90"/>
      <c r="R43" s="90"/>
      <c r="S43" s="90"/>
      <c r="T43" s="90"/>
      <c r="U43" s="289" t="s">
        <v>126</v>
      </c>
      <c r="V43" s="375" t="s">
        <v>285</v>
      </c>
      <c r="W43" s="355" t="s">
        <v>225</v>
      </c>
    </row>
    <row r="44" spans="1:23" ht="15">
      <c r="A44" s="445" t="s">
        <v>550</v>
      </c>
      <c r="B44" s="62" t="s">
        <v>295</v>
      </c>
      <c r="C44" s="171"/>
      <c r="D44" s="172"/>
      <c r="E44" s="172" t="s">
        <v>36</v>
      </c>
      <c r="F44" s="173"/>
      <c r="G44" s="171">
        <v>2</v>
      </c>
      <c r="H44" s="172"/>
      <c r="I44" s="172"/>
      <c r="J44" s="178"/>
      <c r="K44" s="180">
        <v>2</v>
      </c>
      <c r="L44" s="180" t="s">
        <v>37</v>
      </c>
      <c r="M44" s="117" t="s">
        <v>214</v>
      </c>
      <c r="N44" s="117" t="s">
        <v>206</v>
      </c>
      <c r="O44" s="475"/>
      <c r="P44" s="475" t="s">
        <v>206</v>
      </c>
      <c r="Q44" s="90"/>
      <c r="R44" s="90"/>
      <c r="S44" s="90"/>
      <c r="T44" s="90"/>
      <c r="U44" s="289" t="s">
        <v>127</v>
      </c>
      <c r="V44" s="375" t="s">
        <v>290</v>
      </c>
      <c r="W44" s="355" t="s">
        <v>225</v>
      </c>
    </row>
    <row r="45" spans="1:23" ht="15">
      <c r="A45" s="445" t="s">
        <v>551</v>
      </c>
      <c r="B45" s="62" t="s">
        <v>296</v>
      </c>
      <c r="C45" s="171"/>
      <c r="D45" s="172"/>
      <c r="E45" s="172"/>
      <c r="F45" s="173" t="s">
        <v>36</v>
      </c>
      <c r="G45" s="171">
        <v>2</v>
      </c>
      <c r="H45" s="172"/>
      <c r="I45" s="172"/>
      <c r="J45" s="178"/>
      <c r="K45" s="180">
        <v>2</v>
      </c>
      <c r="L45" s="180" t="s">
        <v>37</v>
      </c>
      <c r="M45" s="117" t="s">
        <v>214</v>
      </c>
      <c r="N45" s="117" t="s">
        <v>206</v>
      </c>
      <c r="O45" s="515" t="s">
        <v>550</v>
      </c>
      <c r="P45" s="516" t="s">
        <v>295</v>
      </c>
      <c r="Q45" s="90"/>
      <c r="R45" s="90"/>
      <c r="S45" s="90"/>
      <c r="T45" s="90"/>
      <c r="U45" s="289" t="s">
        <v>127</v>
      </c>
      <c r="V45" s="375" t="s">
        <v>290</v>
      </c>
      <c r="W45" s="355" t="s">
        <v>225</v>
      </c>
    </row>
    <row r="46" spans="1:23" ht="15">
      <c r="A46" s="445" t="s">
        <v>552</v>
      </c>
      <c r="B46" s="62" t="s">
        <v>291</v>
      </c>
      <c r="C46" s="171"/>
      <c r="D46" s="172"/>
      <c r="E46" s="172" t="s">
        <v>36</v>
      </c>
      <c r="F46" s="173"/>
      <c r="G46" s="171"/>
      <c r="H46" s="172"/>
      <c r="I46" s="172">
        <v>3</v>
      </c>
      <c r="J46" s="178"/>
      <c r="K46" s="180">
        <v>6</v>
      </c>
      <c r="L46" s="180" t="s">
        <v>38</v>
      </c>
      <c r="M46" s="123" t="s">
        <v>204</v>
      </c>
      <c r="N46" s="117" t="s">
        <v>213</v>
      </c>
      <c r="O46" s="475"/>
      <c r="P46" s="475" t="s">
        <v>206</v>
      </c>
      <c r="Q46" s="90"/>
      <c r="R46" s="90"/>
      <c r="S46" s="90"/>
      <c r="T46" s="90"/>
      <c r="U46" s="289" t="s">
        <v>125</v>
      </c>
      <c r="V46" s="375" t="s">
        <v>284</v>
      </c>
      <c r="W46" s="355" t="s">
        <v>225</v>
      </c>
    </row>
    <row r="47" spans="1:23" ht="15">
      <c r="A47" s="445" t="s">
        <v>553</v>
      </c>
      <c r="B47" s="62" t="s">
        <v>298</v>
      </c>
      <c r="C47" s="171"/>
      <c r="D47" s="172"/>
      <c r="E47" s="172"/>
      <c r="F47" s="173" t="s">
        <v>36</v>
      </c>
      <c r="G47" s="171"/>
      <c r="H47" s="174">
        <v>2</v>
      </c>
      <c r="I47" s="172" t="s">
        <v>42</v>
      </c>
      <c r="J47" s="178"/>
      <c r="K47" s="180">
        <v>4</v>
      </c>
      <c r="L47" s="180" t="s">
        <v>705</v>
      </c>
      <c r="M47" s="123" t="s">
        <v>300</v>
      </c>
      <c r="N47" s="117" t="s">
        <v>299</v>
      </c>
      <c r="O47" s="475"/>
      <c r="P47" s="475" t="s">
        <v>206</v>
      </c>
      <c r="Q47" s="90"/>
      <c r="R47" s="90"/>
      <c r="S47" s="90"/>
      <c r="T47" s="90"/>
      <c r="U47" s="289" t="s">
        <v>128</v>
      </c>
      <c r="V47" s="375" t="s">
        <v>297</v>
      </c>
      <c r="W47" s="355" t="s">
        <v>225</v>
      </c>
    </row>
    <row r="48" spans="1:23" ht="15">
      <c r="A48" s="445" t="s">
        <v>554</v>
      </c>
      <c r="B48" s="62" t="s">
        <v>301</v>
      </c>
      <c r="C48" s="171"/>
      <c r="D48" s="172"/>
      <c r="E48" s="172" t="s">
        <v>36</v>
      </c>
      <c r="F48" s="173"/>
      <c r="G48" s="171">
        <v>2</v>
      </c>
      <c r="H48" s="172"/>
      <c r="I48" s="172"/>
      <c r="J48" s="178"/>
      <c r="K48" s="180">
        <v>2</v>
      </c>
      <c r="L48" s="180" t="s">
        <v>37</v>
      </c>
      <c r="M48" s="117" t="s">
        <v>214</v>
      </c>
      <c r="N48" s="117" t="s">
        <v>206</v>
      </c>
      <c r="O48" s="473" t="s">
        <v>538</v>
      </c>
      <c r="P48" s="517" t="s">
        <v>275</v>
      </c>
      <c r="Q48" s="90"/>
      <c r="R48" s="90"/>
      <c r="S48" s="90"/>
      <c r="T48" s="90"/>
      <c r="U48" s="289" t="s">
        <v>123</v>
      </c>
      <c r="V48" s="375" t="s">
        <v>278</v>
      </c>
      <c r="W48" s="355" t="s">
        <v>286</v>
      </c>
    </row>
    <row r="49" spans="1:23" ht="15">
      <c r="A49" s="445" t="s">
        <v>555</v>
      </c>
      <c r="B49" s="62" t="s">
        <v>302</v>
      </c>
      <c r="C49" s="171"/>
      <c r="D49" s="172" t="s">
        <v>36</v>
      </c>
      <c r="E49" s="172"/>
      <c r="F49" s="173"/>
      <c r="G49" s="171">
        <v>2</v>
      </c>
      <c r="H49" s="172"/>
      <c r="I49" s="172"/>
      <c r="J49" s="178"/>
      <c r="K49" s="180">
        <v>2</v>
      </c>
      <c r="L49" s="180" t="s">
        <v>37</v>
      </c>
      <c r="M49" s="117" t="s">
        <v>201</v>
      </c>
      <c r="N49" s="117" t="s">
        <v>206</v>
      </c>
      <c r="O49" s="473" t="s">
        <v>538</v>
      </c>
      <c r="P49" s="517" t="s">
        <v>275</v>
      </c>
      <c r="Q49" s="90"/>
      <c r="R49" s="90"/>
      <c r="S49" s="90"/>
      <c r="T49" s="90"/>
      <c r="U49" s="289" t="s">
        <v>118</v>
      </c>
      <c r="V49" s="375" t="s">
        <v>276</v>
      </c>
      <c r="W49" s="355" t="s">
        <v>286</v>
      </c>
    </row>
    <row r="50" spans="1:23" ht="15">
      <c r="A50" s="445" t="s">
        <v>556</v>
      </c>
      <c r="B50" s="62" t="s">
        <v>303</v>
      </c>
      <c r="C50" s="171"/>
      <c r="D50" s="172" t="s">
        <v>36</v>
      </c>
      <c r="E50" s="172"/>
      <c r="F50" s="173"/>
      <c r="G50" s="171">
        <v>2</v>
      </c>
      <c r="H50" s="172"/>
      <c r="I50" s="172"/>
      <c r="J50" s="178"/>
      <c r="K50" s="180">
        <v>2</v>
      </c>
      <c r="L50" s="180" t="s">
        <v>37</v>
      </c>
      <c r="M50" s="117" t="s">
        <v>214</v>
      </c>
      <c r="N50" s="117" t="s">
        <v>206</v>
      </c>
      <c r="O50" s="473" t="s">
        <v>538</v>
      </c>
      <c r="P50" s="517" t="s">
        <v>275</v>
      </c>
      <c r="Q50" s="90"/>
      <c r="R50" s="90"/>
      <c r="S50" s="90"/>
      <c r="T50" s="90"/>
      <c r="U50" s="289" t="s">
        <v>118</v>
      </c>
      <c r="V50" s="375" t="s">
        <v>276</v>
      </c>
      <c r="W50" s="355" t="s">
        <v>286</v>
      </c>
    </row>
    <row r="51" spans="1:23" ht="15">
      <c r="A51" s="445" t="s">
        <v>557</v>
      </c>
      <c r="B51" s="62" t="s">
        <v>304</v>
      </c>
      <c r="C51" s="171"/>
      <c r="D51" s="172"/>
      <c r="E51" s="172" t="s">
        <v>36</v>
      </c>
      <c r="F51" s="173"/>
      <c r="G51" s="171">
        <v>2</v>
      </c>
      <c r="H51" s="172"/>
      <c r="I51" s="172"/>
      <c r="J51" s="178"/>
      <c r="K51" s="180">
        <v>2</v>
      </c>
      <c r="L51" s="180" t="s">
        <v>37</v>
      </c>
      <c r="M51" s="117" t="s">
        <v>214</v>
      </c>
      <c r="N51" s="117" t="s">
        <v>206</v>
      </c>
      <c r="O51" s="473" t="s">
        <v>538</v>
      </c>
      <c r="P51" s="517" t="s">
        <v>275</v>
      </c>
      <c r="Q51" s="90"/>
      <c r="R51" s="90"/>
      <c r="S51" s="90"/>
      <c r="T51" s="90"/>
      <c r="U51" s="289" t="s">
        <v>118</v>
      </c>
      <c r="V51" s="375" t="s">
        <v>276</v>
      </c>
      <c r="W51" s="355" t="s">
        <v>286</v>
      </c>
    </row>
    <row r="52" spans="1:23" ht="15">
      <c r="A52" s="445" t="s">
        <v>558</v>
      </c>
      <c r="B52" s="62" t="s">
        <v>306</v>
      </c>
      <c r="C52" s="171"/>
      <c r="D52" s="172"/>
      <c r="E52" s="172" t="s">
        <v>36</v>
      </c>
      <c r="F52" s="173"/>
      <c r="G52" s="171"/>
      <c r="H52" s="172"/>
      <c r="I52" s="172">
        <v>3</v>
      </c>
      <c r="J52" s="178"/>
      <c r="K52" s="180">
        <v>6</v>
      </c>
      <c r="L52" s="180" t="s">
        <v>38</v>
      </c>
      <c r="M52" s="123" t="s">
        <v>204</v>
      </c>
      <c r="N52" s="117" t="s">
        <v>213</v>
      </c>
      <c r="O52" s="473" t="s">
        <v>539</v>
      </c>
      <c r="P52" s="517" t="s">
        <v>305</v>
      </c>
      <c r="Q52" s="90"/>
      <c r="R52" s="90"/>
      <c r="S52" s="90"/>
      <c r="T52" s="90"/>
      <c r="U52" s="289" t="s">
        <v>119</v>
      </c>
      <c r="V52" s="375" t="s">
        <v>279</v>
      </c>
      <c r="W52" s="355" t="s">
        <v>286</v>
      </c>
    </row>
    <row r="53" spans="1:23" ht="15">
      <c r="A53" s="445" t="s">
        <v>559</v>
      </c>
      <c r="B53" s="62" t="s">
        <v>309</v>
      </c>
      <c r="C53" s="171"/>
      <c r="D53" s="172"/>
      <c r="E53" s="172" t="s">
        <v>36</v>
      </c>
      <c r="F53" s="173"/>
      <c r="G53" s="171">
        <v>2</v>
      </c>
      <c r="H53" s="172"/>
      <c r="I53" s="172"/>
      <c r="J53" s="178"/>
      <c r="K53" s="180">
        <v>2</v>
      </c>
      <c r="L53" s="180" t="s">
        <v>37</v>
      </c>
      <c r="M53" s="117" t="s">
        <v>214</v>
      </c>
      <c r="N53" s="117" t="s">
        <v>206</v>
      </c>
      <c r="O53" s="475"/>
      <c r="P53" s="475" t="s">
        <v>206</v>
      </c>
      <c r="Q53" s="90"/>
      <c r="R53" s="90"/>
      <c r="S53" s="90"/>
      <c r="T53" s="90"/>
      <c r="U53" s="289" t="s">
        <v>129</v>
      </c>
      <c r="V53" s="375" t="s">
        <v>307</v>
      </c>
      <c r="W53" s="355" t="s">
        <v>287</v>
      </c>
    </row>
    <row r="54" spans="1:23" ht="15">
      <c r="A54" s="445" t="s">
        <v>560</v>
      </c>
      <c r="B54" s="62" t="s">
        <v>310</v>
      </c>
      <c r="C54" s="171"/>
      <c r="D54" s="172" t="s">
        <v>36</v>
      </c>
      <c r="E54" s="172"/>
      <c r="F54" s="173"/>
      <c r="G54" s="171">
        <v>2</v>
      </c>
      <c r="H54" s="172"/>
      <c r="I54" s="172"/>
      <c r="J54" s="178"/>
      <c r="K54" s="180">
        <v>2</v>
      </c>
      <c r="L54" s="180" t="s">
        <v>37</v>
      </c>
      <c r="M54" s="117" t="s">
        <v>214</v>
      </c>
      <c r="N54" s="117" t="s">
        <v>206</v>
      </c>
      <c r="O54" s="475"/>
      <c r="P54" s="475" t="s">
        <v>206</v>
      </c>
      <c r="Q54" s="90"/>
      <c r="R54" s="90"/>
      <c r="S54" s="90"/>
      <c r="T54" s="90"/>
      <c r="U54" s="289" t="s">
        <v>130</v>
      </c>
      <c r="V54" s="375" t="s">
        <v>308</v>
      </c>
      <c r="W54" s="355" t="s">
        <v>287</v>
      </c>
    </row>
    <row r="55" spans="1:23" ht="15">
      <c r="A55" s="445" t="s">
        <v>561</v>
      </c>
      <c r="B55" s="62" t="s">
        <v>331</v>
      </c>
      <c r="C55" s="171"/>
      <c r="D55" s="172" t="s">
        <v>36</v>
      </c>
      <c r="E55" s="172"/>
      <c r="F55" s="173"/>
      <c r="G55" s="171"/>
      <c r="H55" s="172"/>
      <c r="I55" s="172">
        <v>3</v>
      </c>
      <c r="J55" s="178"/>
      <c r="K55" s="180">
        <v>6</v>
      </c>
      <c r="L55" s="180" t="s">
        <v>38</v>
      </c>
      <c r="M55" s="123" t="s">
        <v>204</v>
      </c>
      <c r="N55" s="117" t="s">
        <v>213</v>
      </c>
      <c r="O55" s="475"/>
      <c r="P55" s="475" t="s">
        <v>206</v>
      </c>
      <c r="Q55" s="90"/>
      <c r="R55" s="90"/>
      <c r="S55" s="90"/>
      <c r="T55" s="90"/>
      <c r="U55" s="289" t="s">
        <v>130</v>
      </c>
      <c r="V55" s="375" t="s">
        <v>308</v>
      </c>
      <c r="W55" s="355" t="s">
        <v>287</v>
      </c>
    </row>
    <row r="56" spans="1:23" ht="15">
      <c r="A56" s="445" t="s">
        <v>562</v>
      </c>
      <c r="B56" s="62" t="s">
        <v>332</v>
      </c>
      <c r="C56" s="171"/>
      <c r="D56" s="172"/>
      <c r="E56" s="172" t="s">
        <v>36</v>
      </c>
      <c r="F56" s="173"/>
      <c r="G56" s="171">
        <v>2</v>
      </c>
      <c r="H56" s="172"/>
      <c r="I56" s="172"/>
      <c r="J56" s="178"/>
      <c r="K56" s="180">
        <v>2</v>
      </c>
      <c r="L56" s="180" t="s">
        <v>37</v>
      </c>
      <c r="M56" s="117" t="s">
        <v>214</v>
      </c>
      <c r="N56" s="117" t="s">
        <v>206</v>
      </c>
      <c r="O56" s="455" t="s">
        <v>543</v>
      </c>
      <c r="P56" s="518" t="s">
        <v>282</v>
      </c>
      <c r="Q56" s="90"/>
      <c r="R56" s="90"/>
      <c r="S56" s="90"/>
      <c r="T56" s="90"/>
      <c r="U56" s="289" t="s">
        <v>131</v>
      </c>
      <c r="V56" s="375" t="s">
        <v>311</v>
      </c>
      <c r="W56" s="355" t="s">
        <v>287</v>
      </c>
    </row>
    <row r="57" spans="1:23" ht="15">
      <c r="A57" s="445" t="s">
        <v>563</v>
      </c>
      <c r="B57" s="62" t="s">
        <v>333</v>
      </c>
      <c r="C57" s="171"/>
      <c r="D57" s="172" t="s">
        <v>36</v>
      </c>
      <c r="E57" s="172"/>
      <c r="F57" s="173"/>
      <c r="G57" s="171">
        <v>2</v>
      </c>
      <c r="H57" s="172"/>
      <c r="I57" s="172"/>
      <c r="J57" s="178"/>
      <c r="K57" s="180">
        <v>2</v>
      </c>
      <c r="L57" s="180" t="s">
        <v>37</v>
      </c>
      <c r="M57" s="117" t="s">
        <v>214</v>
      </c>
      <c r="N57" s="117" t="s">
        <v>206</v>
      </c>
      <c r="O57" s="475"/>
      <c r="P57" s="475" t="s">
        <v>206</v>
      </c>
      <c r="Q57" s="90"/>
      <c r="R57" s="90"/>
      <c r="S57" s="90"/>
      <c r="T57" s="90"/>
      <c r="U57" s="289" t="s">
        <v>122</v>
      </c>
      <c r="V57" s="375" t="s">
        <v>312</v>
      </c>
      <c r="W57" s="355" t="s">
        <v>287</v>
      </c>
    </row>
    <row r="58" spans="1:23" ht="15">
      <c r="A58" s="445" t="s">
        <v>564</v>
      </c>
      <c r="B58" s="62" t="s">
        <v>334</v>
      </c>
      <c r="C58" s="171"/>
      <c r="D58" s="172" t="s">
        <v>36</v>
      </c>
      <c r="E58" s="172"/>
      <c r="F58" s="173"/>
      <c r="G58" s="171"/>
      <c r="H58" s="172"/>
      <c r="I58" s="172">
        <v>3</v>
      </c>
      <c r="J58" s="178"/>
      <c r="K58" s="180">
        <v>6</v>
      </c>
      <c r="L58" s="180" t="s">
        <v>38</v>
      </c>
      <c r="M58" s="123" t="s">
        <v>204</v>
      </c>
      <c r="N58" s="117" t="s">
        <v>213</v>
      </c>
      <c r="O58" s="476"/>
      <c r="P58" s="519" t="s">
        <v>206</v>
      </c>
      <c r="Q58" s="90"/>
      <c r="R58" s="90"/>
      <c r="S58" s="90"/>
      <c r="T58" s="90"/>
      <c r="U58" s="289" t="s">
        <v>132</v>
      </c>
      <c r="V58" s="400" t="s">
        <v>313</v>
      </c>
      <c r="W58" s="355" t="s">
        <v>287</v>
      </c>
    </row>
    <row r="59" spans="1:23" ht="15">
      <c r="A59" s="445" t="s">
        <v>565</v>
      </c>
      <c r="B59" s="62" t="s">
        <v>335</v>
      </c>
      <c r="C59" s="171"/>
      <c r="D59" s="172" t="s">
        <v>36</v>
      </c>
      <c r="E59" s="172"/>
      <c r="F59" s="173"/>
      <c r="G59" s="171">
        <v>2</v>
      </c>
      <c r="H59" s="172"/>
      <c r="I59" s="172"/>
      <c r="J59" s="178"/>
      <c r="K59" s="180">
        <v>2</v>
      </c>
      <c r="L59" s="180" t="s">
        <v>37</v>
      </c>
      <c r="M59" s="117" t="s">
        <v>214</v>
      </c>
      <c r="N59" s="117" t="s">
        <v>206</v>
      </c>
      <c r="O59" s="476"/>
      <c r="P59" s="519" t="s">
        <v>206</v>
      </c>
      <c r="Q59" s="90"/>
      <c r="R59" s="90"/>
      <c r="S59" s="90"/>
      <c r="T59" s="90"/>
      <c r="U59" s="289" t="s">
        <v>133</v>
      </c>
      <c r="V59" s="400" t="s">
        <v>314</v>
      </c>
      <c r="W59" s="355" t="s">
        <v>288</v>
      </c>
    </row>
    <row r="60" spans="1:23" ht="15">
      <c r="A60" s="445" t="s">
        <v>566</v>
      </c>
      <c r="B60" s="62" t="s">
        <v>420</v>
      </c>
      <c r="C60" s="171"/>
      <c r="D60" s="172" t="s">
        <v>36</v>
      </c>
      <c r="E60" s="172"/>
      <c r="F60" s="173"/>
      <c r="G60" s="171">
        <v>2</v>
      </c>
      <c r="H60" s="172"/>
      <c r="I60" s="172"/>
      <c r="J60" s="178"/>
      <c r="K60" s="180">
        <v>2</v>
      </c>
      <c r="L60" s="180" t="s">
        <v>37</v>
      </c>
      <c r="M60" s="117" t="s">
        <v>201</v>
      </c>
      <c r="N60" s="117" t="s">
        <v>206</v>
      </c>
      <c r="O60" s="476"/>
      <c r="P60" s="519" t="s">
        <v>206</v>
      </c>
      <c r="Q60" s="90"/>
      <c r="R60" s="90"/>
      <c r="S60" s="90"/>
      <c r="T60" s="90"/>
      <c r="U60" s="289" t="s">
        <v>134</v>
      </c>
      <c r="V60" s="355" t="s">
        <v>438</v>
      </c>
      <c r="W60" s="355" t="s">
        <v>287</v>
      </c>
    </row>
    <row r="61" spans="1:23" ht="15">
      <c r="A61" s="445" t="s">
        <v>567</v>
      </c>
      <c r="B61" s="62" t="s">
        <v>421</v>
      </c>
      <c r="C61" s="171"/>
      <c r="D61" s="172"/>
      <c r="E61" s="172" t="s">
        <v>36</v>
      </c>
      <c r="F61" s="173"/>
      <c r="G61" s="171">
        <v>1</v>
      </c>
      <c r="H61" s="172"/>
      <c r="I61" s="172"/>
      <c r="J61" s="178"/>
      <c r="K61" s="180">
        <v>1</v>
      </c>
      <c r="L61" s="180" t="s">
        <v>37</v>
      </c>
      <c r="M61" s="117" t="s">
        <v>214</v>
      </c>
      <c r="N61" s="117" t="s">
        <v>206</v>
      </c>
      <c r="O61" s="476"/>
      <c r="P61" s="519" t="s">
        <v>206</v>
      </c>
      <c r="Q61" s="90"/>
      <c r="R61" s="90"/>
      <c r="S61" s="90"/>
      <c r="T61" s="90"/>
      <c r="U61" s="289" t="s">
        <v>132</v>
      </c>
      <c r="V61" s="355" t="s">
        <v>313</v>
      </c>
      <c r="W61" s="355" t="s">
        <v>287</v>
      </c>
    </row>
    <row r="62" spans="1:23" ht="15">
      <c r="A62" s="445" t="s">
        <v>568</v>
      </c>
      <c r="B62" s="62" t="s">
        <v>422</v>
      </c>
      <c r="C62" s="171"/>
      <c r="D62" s="172"/>
      <c r="E62" s="172" t="s">
        <v>36</v>
      </c>
      <c r="F62" s="173"/>
      <c r="G62" s="171">
        <v>1</v>
      </c>
      <c r="H62" s="172"/>
      <c r="I62" s="172"/>
      <c r="J62" s="178"/>
      <c r="K62" s="180">
        <v>1</v>
      </c>
      <c r="L62" s="180" t="s">
        <v>37</v>
      </c>
      <c r="M62" s="117" t="s">
        <v>214</v>
      </c>
      <c r="N62" s="117" t="s">
        <v>206</v>
      </c>
      <c r="O62" s="476"/>
      <c r="P62" s="519" t="s">
        <v>206</v>
      </c>
      <c r="Q62" s="90"/>
      <c r="R62" s="90"/>
      <c r="S62" s="90"/>
      <c r="T62" s="90"/>
      <c r="U62" s="289" t="s">
        <v>135</v>
      </c>
      <c r="V62" s="355" t="s">
        <v>323</v>
      </c>
      <c r="W62" s="355" t="s">
        <v>289</v>
      </c>
    </row>
    <row r="63" spans="1:23" ht="15">
      <c r="A63" s="445" t="s">
        <v>569</v>
      </c>
      <c r="B63" s="62" t="s">
        <v>423</v>
      </c>
      <c r="C63" s="171"/>
      <c r="D63" s="172" t="s">
        <v>36</v>
      </c>
      <c r="E63" s="172"/>
      <c r="F63" s="173"/>
      <c r="G63" s="171">
        <v>2</v>
      </c>
      <c r="H63" s="172"/>
      <c r="I63" s="172"/>
      <c r="J63" s="178"/>
      <c r="K63" s="180">
        <v>2</v>
      </c>
      <c r="L63" s="180" t="s">
        <v>37</v>
      </c>
      <c r="M63" s="117" t="s">
        <v>214</v>
      </c>
      <c r="N63" s="117" t="s">
        <v>206</v>
      </c>
      <c r="O63" s="476"/>
      <c r="P63" s="519" t="s">
        <v>206</v>
      </c>
      <c r="Q63" s="90"/>
      <c r="R63" s="90"/>
      <c r="S63" s="90"/>
      <c r="T63" s="90"/>
      <c r="U63" s="289" t="s">
        <v>136</v>
      </c>
      <c r="V63" s="355" t="s">
        <v>322</v>
      </c>
      <c r="W63" s="355" t="s">
        <v>287</v>
      </c>
    </row>
    <row r="64" spans="1:23" ht="15">
      <c r="A64" s="445" t="s">
        <v>570</v>
      </c>
      <c r="B64" s="62" t="s">
        <v>424</v>
      </c>
      <c r="C64" s="171"/>
      <c r="D64" s="172" t="s">
        <v>36</v>
      </c>
      <c r="E64" s="172"/>
      <c r="F64" s="173"/>
      <c r="G64" s="171">
        <v>2</v>
      </c>
      <c r="H64" s="172"/>
      <c r="I64" s="172"/>
      <c r="J64" s="178"/>
      <c r="K64" s="180">
        <v>2</v>
      </c>
      <c r="L64" s="180" t="s">
        <v>37</v>
      </c>
      <c r="M64" s="117" t="s">
        <v>214</v>
      </c>
      <c r="N64" s="117" t="s">
        <v>206</v>
      </c>
      <c r="O64" s="476"/>
      <c r="P64" s="519" t="s">
        <v>206</v>
      </c>
      <c r="Q64" s="90"/>
      <c r="R64" s="90"/>
      <c r="S64" s="90"/>
      <c r="T64" s="90"/>
      <c r="U64" s="289" t="s">
        <v>137</v>
      </c>
      <c r="V64" s="355" t="s">
        <v>321</v>
      </c>
      <c r="W64" s="355" t="s">
        <v>287</v>
      </c>
    </row>
    <row r="65" spans="1:23" ht="15">
      <c r="A65" s="445" t="s">
        <v>571</v>
      </c>
      <c r="B65" s="62" t="s">
        <v>425</v>
      </c>
      <c r="C65" s="171"/>
      <c r="D65" s="172"/>
      <c r="E65" s="172" t="s">
        <v>36</v>
      </c>
      <c r="F65" s="173"/>
      <c r="G65" s="171">
        <v>2</v>
      </c>
      <c r="H65" s="172"/>
      <c r="I65" s="172"/>
      <c r="J65" s="178"/>
      <c r="K65" s="180">
        <v>2</v>
      </c>
      <c r="L65" s="180" t="s">
        <v>37</v>
      </c>
      <c r="M65" s="117" t="s">
        <v>214</v>
      </c>
      <c r="N65" s="117" t="s">
        <v>206</v>
      </c>
      <c r="O65" s="476"/>
      <c r="P65" s="519" t="s">
        <v>206</v>
      </c>
      <c r="Q65" s="90"/>
      <c r="R65" s="90"/>
      <c r="S65" s="90"/>
      <c r="T65" s="90"/>
      <c r="U65" s="289" t="s">
        <v>138</v>
      </c>
      <c r="V65" s="355" t="s">
        <v>320</v>
      </c>
      <c r="W65" s="355" t="s">
        <v>287</v>
      </c>
    </row>
    <row r="66" spans="1:23" ht="15">
      <c r="A66" s="445" t="s">
        <v>572</v>
      </c>
      <c r="B66" s="62" t="s">
        <v>426</v>
      </c>
      <c r="C66" s="171"/>
      <c r="D66" s="172"/>
      <c r="E66" s="172" t="s">
        <v>36</v>
      </c>
      <c r="F66" s="173"/>
      <c r="G66" s="171">
        <v>2</v>
      </c>
      <c r="H66" s="172"/>
      <c r="I66" s="172"/>
      <c r="J66" s="178"/>
      <c r="K66" s="180">
        <v>2</v>
      </c>
      <c r="L66" s="180" t="s">
        <v>37</v>
      </c>
      <c r="M66" s="117" t="s">
        <v>214</v>
      </c>
      <c r="N66" s="117" t="s">
        <v>206</v>
      </c>
      <c r="O66" s="476"/>
      <c r="P66" s="519" t="s">
        <v>206</v>
      </c>
      <c r="Q66" s="90"/>
      <c r="R66" s="90"/>
      <c r="S66" s="90"/>
      <c r="T66" s="90"/>
      <c r="U66" s="289" t="s">
        <v>139</v>
      </c>
      <c r="V66" s="355" t="s">
        <v>316</v>
      </c>
      <c r="W66" s="355" t="s">
        <v>287</v>
      </c>
    </row>
    <row r="67" spans="1:23" ht="15">
      <c r="A67" s="445" t="s">
        <v>573</v>
      </c>
      <c r="B67" s="62" t="s">
        <v>427</v>
      </c>
      <c r="C67" s="171"/>
      <c r="D67" s="172" t="s">
        <v>36</v>
      </c>
      <c r="E67" s="172"/>
      <c r="F67" s="173"/>
      <c r="G67" s="171">
        <v>2</v>
      </c>
      <c r="H67" s="172"/>
      <c r="I67" s="172"/>
      <c r="J67" s="178"/>
      <c r="K67" s="180">
        <v>2</v>
      </c>
      <c r="L67" s="180" t="s">
        <v>37</v>
      </c>
      <c r="M67" s="117" t="s">
        <v>214</v>
      </c>
      <c r="N67" s="117" t="s">
        <v>206</v>
      </c>
      <c r="O67" s="476"/>
      <c r="P67" s="519" t="s">
        <v>206</v>
      </c>
      <c r="Q67" s="90"/>
      <c r="R67" s="90"/>
      <c r="S67" s="90"/>
      <c r="T67" s="90"/>
      <c r="U67" s="289" t="s">
        <v>140</v>
      </c>
      <c r="V67" s="355" t="s">
        <v>319</v>
      </c>
      <c r="W67" s="355" t="s">
        <v>287</v>
      </c>
    </row>
    <row r="68" spans="1:23" ht="15">
      <c r="A68" s="445" t="s">
        <v>574</v>
      </c>
      <c r="B68" s="62" t="s">
        <v>428</v>
      </c>
      <c r="C68" s="171"/>
      <c r="D68" s="172" t="s">
        <v>36</v>
      </c>
      <c r="E68" s="172"/>
      <c r="F68" s="173"/>
      <c r="G68" s="171">
        <v>2</v>
      </c>
      <c r="H68" s="172"/>
      <c r="I68" s="172"/>
      <c r="J68" s="178"/>
      <c r="K68" s="180">
        <v>2</v>
      </c>
      <c r="L68" s="180" t="s">
        <v>37</v>
      </c>
      <c r="M68" s="117" t="s">
        <v>214</v>
      </c>
      <c r="N68" s="117" t="s">
        <v>206</v>
      </c>
      <c r="O68" s="476"/>
      <c r="P68" s="519" t="s">
        <v>206</v>
      </c>
      <c r="Q68" s="90"/>
      <c r="R68" s="90"/>
      <c r="S68" s="90"/>
      <c r="T68" s="90"/>
      <c r="U68" s="289" t="s">
        <v>141</v>
      </c>
      <c r="V68" s="355" t="s">
        <v>318</v>
      </c>
      <c r="W68" s="355" t="s">
        <v>287</v>
      </c>
    </row>
    <row r="69" spans="1:23" s="6" customFormat="1" ht="15">
      <c r="A69" s="446" t="s">
        <v>575</v>
      </c>
      <c r="B69" s="62" t="s">
        <v>429</v>
      </c>
      <c r="C69" s="102"/>
      <c r="D69" s="175" t="s">
        <v>36</v>
      </c>
      <c r="E69" s="103"/>
      <c r="F69" s="104"/>
      <c r="G69" s="176">
        <v>2</v>
      </c>
      <c r="H69" s="177"/>
      <c r="I69" s="177"/>
      <c r="J69" s="179"/>
      <c r="K69" s="181">
        <v>2</v>
      </c>
      <c r="L69" s="180" t="s">
        <v>37</v>
      </c>
      <c r="M69" s="117" t="s">
        <v>214</v>
      </c>
      <c r="N69" s="117" t="s">
        <v>206</v>
      </c>
      <c r="O69" s="478"/>
      <c r="P69" s="519" t="s">
        <v>206</v>
      </c>
      <c r="Q69" s="31"/>
      <c r="R69" s="31"/>
      <c r="S69" s="31"/>
      <c r="T69" s="31"/>
      <c r="U69" s="289" t="s">
        <v>142</v>
      </c>
      <c r="V69" s="367" t="s">
        <v>315</v>
      </c>
      <c r="W69" s="355" t="s">
        <v>287</v>
      </c>
    </row>
    <row r="70" spans="1:23" ht="15">
      <c r="A70" s="445" t="s">
        <v>576</v>
      </c>
      <c r="B70" s="62" t="s">
        <v>430</v>
      </c>
      <c r="C70" s="171"/>
      <c r="D70" s="172" t="s">
        <v>36</v>
      </c>
      <c r="E70" s="172"/>
      <c r="F70" s="173"/>
      <c r="G70" s="171">
        <v>2</v>
      </c>
      <c r="H70" s="172"/>
      <c r="I70" s="172"/>
      <c r="J70" s="178"/>
      <c r="K70" s="180">
        <v>2</v>
      </c>
      <c r="L70" s="180" t="s">
        <v>37</v>
      </c>
      <c r="M70" s="117" t="s">
        <v>214</v>
      </c>
      <c r="N70" s="117" t="s">
        <v>206</v>
      </c>
      <c r="O70" s="476"/>
      <c r="P70" s="519" t="s">
        <v>206</v>
      </c>
      <c r="Q70" s="90"/>
      <c r="R70" s="90"/>
      <c r="S70" s="90"/>
      <c r="T70" s="90"/>
      <c r="U70" s="289" t="s">
        <v>143</v>
      </c>
      <c r="V70" s="355" t="s">
        <v>317</v>
      </c>
      <c r="W70" s="355" t="s">
        <v>287</v>
      </c>
    </row>
    <row r="71" spans="1:23" s="9" customFormat="1" ht="15">
      <c r="A71" s="208"/>
      <c r="B71" s="209" t="s">
        <v>248</v>
      </c>
      <c r="C71" s="210">
        <f>SUMIF(C41:C70,"=x",$K41:$K70)</f>
        <v>0</v>
      </c>
      <c r="D71" s="210">
        <f>SUMIF(D41:D70,"=x",$K41:$K70)</f>
        <v>36</v>
      </c>
      <c r="E71" s="210">
        <f>SUMIF(E41:E70,"=x",$K41:$K70)</f>
        <v>35</v>
      </c>
      <c r="F71" s="210">
        <f>SUMIF(F41:F70,"=x",$K41:$K70)</f>
        <v>6</v>
      </c>
      <c r="G71" s="639">
        <f>SUM(C71:F71)</f>
        <v>77</v>
      </c>
      <c r="H71" s="640"/>
      <c r="I71" s="640"/>
      <c r="J71" s="640"/>
      <c r="K71" s="640"/>
      <c r="L71" s="641"/>
      <c r="M71" s="227"/>
      <c r="N71" s="228"/>
      <c r="O71" s="520"/>
      <c r="P71" s="477"/>
      <c r="Q71" s="230"/>
      <c r="R71" s="230"/>
      <c r="S71" s="230"/>
      <c r="T71" s="230"/>
      <c r="U71" s="483"/>
      <c r="V71" s="340"/>
      <c r="W71" s="401"/>
    </row>
    <row r="72" spans="1:23" s="6" customFormat="1" ht="13.5" customHeight="1">
      <c r="A72" s="196"/>
      <c r="B72" s="204" t="s">
        <v>325</v>
      </c>
      <c r="C72" s="205"/>
      <c r="D72" s="206">
        <v>2</v>
      </c>
      <c r="E72" s="206">
        <v>13</v>
      </c>
      <c r="F72" s="207">
        <v>5</v>
      </c>
      <c r="G72" s="642">
        <f>SUM(C72:F72)</f>
        <v>20</v>
      </c>
      <c r="H72" s="586"/>
      <c r="I72" s="586"/>
      <c r="J72" s="586"/>
      <c r="K72" s="586"/>
      <c r="L72" s="587"/>
      <c r="M72" s="168"/>
      <c r="N72" s="315"/>
      <c r="O72" s="202"/>
      <c r="P72" s="203"/>
      <c r="Q72" s="203"/>
      <c r="R72" s="203"/>
      <c r="S72" s="203"/>
      <c r="T72" s="203"/>
      <c r="U72" s="531"/>
      <c r="V72" s="367"/>
      <c r="W72" s="367"/>
    </row>
    <row r="73" spans="1:23" s="6" customFormat="1" ht="19.5" customHeight="1">
      <c r="A73" s="588" t="s">
        <v>661</v>
      </c>
      <c r="B73" s="589"/>
      <c r="C73" s="68" t="s">
        <v>109</v>
      </c>
      <c r="D73" s="64"/>
      <c r="E73" s="64"/>
      <c r="F73" s="65"/>
      <c r="G73" s="58"/>
      <c r="H73" s="59"/>
      <c r="I73" s="59"/>
      <c r="J73" s="59"/>
      <c r="K73" s="59"/>
      <c r="L73" s="60"/>
      <c r="M73" s="59"/>
      <c r="N73" s="59"/>
      <c r="O73" s="572"/>
      <c r="P73" s="573"/>
      <c r="Q73" s="573"/>
      <c r="R73" s="573"/>
      <c r="S73" s="573"/>
      <c r="T73" s="573"/>
      <c r="U73" s="574"/>
      <c r="V73" s="367"/>
      <c r="W73" s="367"/>
    </row>
    <row r="74" spans="1:23" s="6" customFormat="1" ht="13.5" customHeight="1">
      <c r="A74" s="201"/>
      <c r="B74" s="350" t="s">
        <v>110</v>
      </c>
      <c r="C74" s="29" t="s">
        <v>36</v>
      </c>
      <c r="D74" s="20"/>
      <c r="E74" s="20"/>
      <c r="F74" s="57"/>
      <c r="G74" s="29"/>
      <c r="H74" s="20"/>
      <c r="I74" s="20"/>
      <c r="J74" s="57"/>
      <c r="K74" s="31">
        <v>4</v>
      </c>
      <c r="L74" s="31"/>
      <c r="M74" s="49"/>
      <c r="N74" s="49"/>
      <c r="O74" s="479"/>
      <c r="P74" s="521"/>
      <c r="Q74" s="49"/>
      <c r="R74" s="49"/>
      <c r="S74" s="49"/>
      <c r="T74" s="49"/>
      <c r="U74" s="532"/>
      <c r="V74" s="367"/>
      <c r="W74" s="367"/>
    </row>
    <row r="75" spans="1:23" s="6" customFormat="1" ht="13.5" customHeight="1">
      <c r="A75" s="201"/>
      <c r="B75" s="350" t="s">
        <v>110</v>
      </c>
      <c r="C75" s="29"/>
      <c r="D75" s="20"/>
      <c r="E75" s="20" t="s">
        <v>36</v>
      </c>
      <c r="F75" s="57"/>
      <c r="G75" s="29"/>
      <c r="H75" s="20"/>
      <c r="I75" s="20"/>
      <c r="J75" s="57"/>
      <c r="K75" s="31">
        <v>2</v>
      </c>
      <c r="L75" s="31"/>
      <c r="M75" s="49"/>
      <c r="N75" s="49"/>
      <c r="O75" s="479"/>
      <c r="P75" s="521"/>
      <c r="Q75" s="49"/>
      <c r="R75" s="49"/>
      <c r="S75" s="49"/>
      <c r="T75" s="49"/>
      <c r="U75" s="532"/>
      <c r="V75" s="367"/>
      <c r="W75" s="367"/>
    </row>
    <row r="76" spans="1:23" s="6" customFormat="1" ht="19.5" customHeight="1">
      <c r="A76" s="588" t="s">
        <v>45</v>
      </c>
      <c r="B76" s="589"/>
      <c r="C76" s="572"/>
      <c r="D76" s="573"/>
      <c r="E76" s="573"/>
      <c r="F76" s="574"/>
      <c r="G76" s="572"/>
      <c r="H76" s="573"/>
      <c r="I76" s="573"/>
      <c r="J76" s="573"/>
      <c r="K76" s="573"/>
      <c r="L76" s="574"/>
      <c r="M76" s="73"/>
      <c r="N76" s="73"/>
      <c r="O76" s="58"/>
      <c r="P76" s="522"/>
      <c r="Q76" s="73"/>
      <c r="R76" s="73"/>
      <c r="S76" s="73"/>
      <c r="T76" s="73"/>
      <c r="U76" s="370"/>
      <c r="V76" s="367"/>
      <c r="W76" s="367"/>
    </row>
    <row r="77" spans="1:23" s="6" customFormat="1" ht="13.5" customHeight="1">
      <c r="A77" s="447" t="str">
        <f>közös!A27</f>
        <v>diplm1ub17dm</v>
      </c>
      <c r="B77" s="339" t="str">
        <f>közös!B27</f>
        <v>Diplomamunka I.</v>
      </c>
      <c r="C77" s="51">
        <f>közös!C27</f>
        <v>0</v>
      </c>
      <c r="D77" s="52">
        <f>közös!D27</f>
        <v>0</v>
      </c>
      <c r="E77" s="55" t="str">
        <f>közös!E27</f>
        <v>x</v>
      </c>
      <c r="F77" s="56">
        <f>közös!F27</f>
        <v>0</v>
      </c>
      <c r="G77" s="51">
        <f>közös!G27</f>
        <v>0</v>
      </c>
      <c r="H77" s="20">
        <f>közös!H27</f>
        <v>3</v>
      </c>
      <c r="I77" s="20"/>
      <c r="J77" s="30"/>
      <c r="K77" s="31">
        <f>közös!K27</f>
        <v>5</v>
      </c>
      <c r="L77" s="31" t="str">
        <f>közös!L27</f>
        <v>Gyj</v>
      </c>
      <c r="M77" s="49"/>
      <c r="N77" s="49"/>
      <c r="O77" s="479"/>
      <c r="P77" s="523"/>
      <c r="Q77" s="49"/>
      <c r="R77" s="49"/>
      <c r="S77" s="49"/>
      <c r="T77" s="49"/>
      <c r="U77" s="532"/>
      <c r="V77" s="367"/>
      <c r="W77" s="367"/>
    </row>
    <row r="78" spans="1:23" s="6" customFormat="1" ht="13.5" customHeight="1" thickBot="1">
      <c r="A78" s="447" t="str">
        <f>közös!A28</f>
        <v>diplm2ub17dm</v>
      </c>
      <c r="B78" s="351" t="str">
        <f>közös!B28</f>
        <v>Diplomamunka II.</v>
      </c>
      <c r="C78" s="255">
        <f>közös!C28</f>
        <v>0</v>
      </c>
      <c r="D78" s="256">
        <f>közös!D28</f>
        <v>0</v>
      </c>
      <c r="E78" s="257">
        <f>közös!E28</f>
        <v>0</v>
      </c>
      <c r="F78" s="258" t="str">
        <f>közös!F28</f>
        <v>x</v>
      </c>
      <c r="G78" s="255">
        <f>közös!G28</f>
        <v>0</v>
      </c>
      <c r="H78" s="259">
        <f>közös!H28</f>
        <v>17</v>
      </c>
      <c r="I78" s="259"/>
      <c r="J78" s="260"/>
      <c r="K78" s="261">
        <f>közös!K28</f>
        <v>25</v>
      </c>
      <c r="L78" s="261" t="str">
        <f>közös!L28</f>
        <v>Gyj</v>
      </c>
      <c r="M78" s="49"/>
      <c r="N78" s="49"/>
      <c r="O78" s="457" t="s">
        <v>465</v>
      </c>
      <c r="P78" s="524" t="str">
        <f>közös!P28</f>
        <v>Diplomamunka I.</v>
      </c>
      <c r="Q78" s="49"/>
      <c r="R78" s="49"/>
      <c r="S78" s="49"/>
      <c r="T78" s="49"/>
      <c r="U78" s="532"/>
      <c r="V78" s="367"/>
      <c r="W78" s="367"/>
    </row>
    <row r="79" spans="1:23" s="6" customFormat="1" ht="24.75" customHeight="1" thickTop="1">
      <c r="A79" s="645" t="s">
        <v>330</v>
      </c>
      <c r="B79" s="646"/>
      <c r="C79" s="622"/>
      <c r="D79" s="623"/>
      <c r="E79" s="623"/>
      <c r="F79" s="623"/>
      <c r="G79" s="622"/>
      <c r="H79" s="623"/>
      <c r="I79" s="623"/>
      <c r="J79" s="623"/>
      <c r="K79" s="623"/>
      <c r="L79" s="624"/>
      <c r="M79" s="73"/>
      <c r="N79" s="73"/>
      <c r="O79" s="572"/>
      <c r="P79" s="573"/>
      <c r="Q79" s="573"/>
      <c r="R79" s="573"/>
      <c r="S79" s="573"/>
      <c r="T79" s="573"/>
      <c r="U79" s="574"/>
      <c r="V79" s="367"/>
      <c r="W79" s="367"/>
    </row>
    <row r="80" spans="1:23" s="6" customFormat="1" ht="15" customHeight="1">
      <c r="A80" s="583" t="s">
        <v>39</v>
      </c>
      <c r="B80" s="584"/>
      <c r="C80" s="35">
        <f>SUMIF($A1:$A78,$A80,C1:C78)</f>
        <v>19</v>
      </c>
      <c r="D80" s="36">
        <f>SUMIF($A1:$A78,$A80,D1:D78)</f>
        <v>17</v>
      </c>
      <c r="E80" s="36">
        <f>SUMIF($A1:$A78,$A80,E1:E78)</f>
        <v>7</v>
      </c>
      <c r="F80" s="36">
        <f>SUMIF($A1:$A78,$A80,F1:F78)</f>
        <v>0</v>
      </c>
      <c r="G80" s="590">
        <f aca="true" t="shared" si="2" ref="G80:G86">SUM(C80:F80)</f>
        <v>43</v>
      </c>
      <c r="H80" s="591"/>
      <c r="I80" s="591"/>
      <c r="J80" s="591"/>
      <c r="K80" s="591"/>
      <c r="L80" s="592"/>
      <c r="M80" s="74"/>
      <c r="N80" s="74"/>
      <c r="O80" s="580"/>
      <c r="P80" s="581"/>
      <c r="Q80" s="581"/>
      <c r="R80" s="581"/>
      <c r="S80" s="581"/>
      <c r="T80" s="581"/>
      <c r="U80" s="582"/>
      <c r="V80" s="367"/>
      <c r="W80" s="367"/>
    </row>
    <row r="81" spans="1:23" s="6" customFormat="1" ht="15" customHeight="1">
      <c r="A81" s="593" t="s">
        <v>40</v>
      </c>
      <c r="B81" s="594"/>
      <c r="C81" s="38">
        <f>SUMIF($A1:$A78,$A81,C1:C78)</f>
        <v>26</v>
      </c>
      <c r="D81" s="39">
        <f>SUMIF($A1:$A78,$A81,D1:D78)</f>
        <v>28</v>
      </c>
      <c r="E81" s="39">
        <f>SUMIF($A1:$A78,$A81,E1:E78)</f>
        <v>10</v>
      </c>
      <c r="F81" s="39">
        <f>SUMIF($A1:$A78,$A81,F1:F78)</f>
        <v>0</v>
      </c>
      <c r="G81" s="585">
        <f t="shared" si="2"/>
        <v>64</v>
      </c>
      <c r="H81" s="586"/>
      <c r="I81" s="586"/>
      <c r="J81" s="586"/>
      <c r="K81" s="586"/>
      <c r="L81" s="587"/>
      <c r="M81" s="75"/>
      <c r="N81" s="75"/>
      <c r="O81" s="580"/>
      <c r="P81" s="581"/>
      <c r="Q81" s="581"/>
      <c r="R81" s="581"/>
      <c r="S81" s="581"/>
      <c r="T81" s="581"/>
      <c r="U81" s="582"/>
      <c r="V81" s="367"/>
      <c r="W81" s="367"/>
    </row>
    <row r="82" spans="1:23" s="6" customFormat="1" ht="15" customHeight="1" thickBot="1">
      <c r="A82" s="674" t="s">
        <v>41</v>
      </c>
      <c r="B82" s="675"/>
      <c r="C82" s="148">
        <f>SUMIF($A1:$A78,$A82,C1:C78)</f>
        <v>3</v>
      </c>
      <c r="D82" s="149">
        <f>SUMIF($A1:$A78,$A82,D1:D78)</f>
        <v>3</v>
      </c>
      <c r="E82" s="149">
        <f>SUMIF($A1:$A78,$A82,E1:E78)</f>
        <v>2</v>
      </c>
      <c r="F82" s="149">
        <f>SUMIF($A1:$A78,$A82,F1:F78)</f>
        <v>0</v>
      </c>
      <c r="G82" s="676">
        <f t="shared" si="2"/>
        <v>8</v>
      </c>
      <c r="H82" s="677"/>
      <c r="I82" s="677"/>
      <c r="J82" s="677"/>
      <c r="K82" s="677"/>
      <c r="L82" s="678"/>
      <c r="M82" s="76"/>
      <c r="N82" s="76"/>
      <c r="O82" s="580"/>
      <c r="P82" s="581"/>
      <c r="Q82" s="581"/>
      <c r="R82" s="581"/>
      <c r="S82" s="581"/>
      <c r="T82" s="581"/>
      <c r="U82" s="582"/>
      <c r="V82" s="367"/>
      <c r="W82" s="367"/>
    </row>
    <row r="83" spans="1:23" s="6" customFormat="1" ht="15" customHeight="1" thickTop="1">
      <c r="A83" s="215"/>
      <c r="B83" s="216" t="s">
        <v>326</v>
      </c>
      <c r="C83" s="217">
        <f>C72</f>
        <v>0</v>
      </c>
      <c r="D83" s="218">
        <f>D72</f>
        <v>2</v>
      </c>
      <c r="E83" s="218">
        <f>E72</f>
        <v>13</v>
      </c>
      <c r="F83" s="219">
        <f>F72</f>
        <v>5</v>
      </c>
      <c r="G83" s="631">
        <f t="shared" si="2"/>
        <v>20</v>
      </c>
      <c r="H83" s="632"/>
      <c r="I83" s="632"/>
      <c r="J83" s="632"/>
      <c r="K83" s="632"/>
      <c r="L83" s="633"/>
      <c r="M83" s="212"/>
      <c r="N83" s="212"/>
      <c r="O83" s="212"/>
      <c r="P83" s="212"/>
      <c r="Q83" s="212"/>
      <c r="R83" s="212"/>
      <c r="S83" s="212"/>
      <c r="T83" s="212"/>
      <c r="U83" s="468"/>
      <c r="V83" s="379"/>
      <c r="W83" s="379"/>
    </row>
    <row r="84" spans="1:23" s="6" customFormat="1" ht="15" customHeight="1">
      <c r="A84" s="213"/>
      <c r="B84" s="214" t="s">
        <v>327</v>
      </c>
      <c r="C84" s="147">
        <f>SUMIF(C74:C75,"=x",$K74:$K75)</f>
        <v>4</v>
      </c>
      <c r="D84" s="136">
        <f>SUMIF(D74:D75,"=x",$K74:$K75)</f>
        <v>0</v>
      </c>
      <c r="E84" s="136">
        <f>SUMIF(E74:E75,"=x",$K74:$K75)</f>
        <v>2</v>
      </c>
      <c r="F84" s="161">
        <f>SUMIF(F74:F75,"=x",$K74:$K75)</f>
        <v>0</v>
      </c>
      <c r="G84" s="647">
        <f t="shared" si="2"/>
        <v>6</v>
      </c>
      <c r="H84" s="648"/>
      <c r="I84" s="648"/>
      <c r="J84" s="648"/>
      <c r="K84" s="648"/>
      <c r="L84" s="649"/>
      <c r="M84" s="211"/>
      <c r="N84" s="211"/>
      <c r="O84" s="211"/>
      <c r="P84" s="211"/>
      <c r="Q84" s="211"/>
      <c r="R84" s="211"/>
      <c r="S84" s="211"/>
      <c r="T84" s="211"/>
      <c r="U84" s="469"/>
      <c r="V84" s="380"/>
      <c r="W84" s="380"/>
    </row>
    <row r="85" spans="1:23" s="6" customFormat="1" ht="15" customHeight="1" thickBot="1">
      <c r="A85" s="220"/>
      <c r="B85" s="221" t="s">
        <v>328</v>
      </c>
      <c r="C85" s="222">
        <f>SUMIF(C77:C78,"=x",$K77:$K78)</f>
        <v>0</v>
      </c>
      <c r="D85" s="223">
        <f>SUMIF(D77:D78,"=x",$K77:$K78)</f>
        <v>0</v>
      </c>
      <c r="E85" s="223">
        <f>SUMIF(E77:E78,"=x",$K77:$K78)</f>
        <v>5</v>
      </c>
      <c r="F85" s="224">
        <f>SUMIF(F77:F78,"=x",$K77:$K78)</f>
        <v>25</v>
      </c>
      <c r="G85" s="650">
        <f t="shared" si="2"/>
        <v>30</v>
      </c>
      <c r="H85" s="651"/>
      <c r="I85" s="651"/>
      <c r="J85" s="651"/>
      <c r="K85" s="651"/>
      <c r="L85" s="652"/>
      <c r="M85" s="211"/>
      <c r="N85" s="211"/>
      <c r="O85" s="211"/>
      <c r="P85" s="211"/>
      <c r="Q85" s="211"/>
      <c r="R85" s="211"/>
      <c r="S85" s="211"/>
      <c r="T85" s="211"/>
      <c r="U85" s="469"/>
      <c r="V85" s="380"/>
      <c r="W85" s="380"/>
    </row>
    <row r="86" spans="1:23" s="6" customFormat="1" ht="24.75" customHeight="1" thickBot="1" thickTop="1">
      <c r="A86" s="262"/>
      <c r="B86" s="263" t="s">
        <v>329</v>
      </c>
      <c r="C86" s="264">
        <f>SUM(C83:C85,C81)</f>
        <v>30</v>
      </c>
      <c r="D86" s="265">
        <f>SUM(D83:D85,D81)</f>
        <v>30</v>
      </c>
      <c r="E86" s="265">
        <f>SUM(E83:E85,E81)</f>
        <v>30</v>
      </c>
      <c r="F86" s="266">
        <f>SUM(F83:F85,F81)</f>
        <v>30</v>
      </c>
      <c r="G86" s="628">
        <f t="shared" si="2"/>
        <v>120</v>
      </c>
      <c r="H86" s="629"/>
      <c r="I86" s="629"/>
      <c r="J86" s="629"/>
      <c r="K86" s="629"/>
      <c r="L86" s="630"/>
      <c r="M86" s="211"/>
      <c r="N86" s="211"/>
      <c r="O86" s="211"/>
      <c r="P86" s="211"/>
      <c r="Q86" s="211"/>
      <c r="R86" s="211"/>
      <c r="S86" s="211"/>
      <c r="T86" s="211"/>
      <c r="U86" s="469"/>
      <c r="V86" s="380"/>
      <c r="W86" s="380"/>
    </row>
    <row r="87" spans="1:23" s="6" customFormat="1" ht="15" customHeight="1" thickTop="1">
      <c r="A87" s="21"/>
      <c r="B87" s="69"/>
      <c r="C87" s="70"/>
      <c r="D87" s="70"/>
      <c r="E87" s="70"/>
      <c r="F87" s="70"/>
      <c r="G87" s="70"/>
      <c r="H87" s="71"/>
      <c r="I87" s="71"/>
      <c r="J87" s="71"/>
      <c r="K87" s="71"/>
      <c r="L87" s="71"/>
      <c r="M87" s="71"/>
      <c r="N87" s="71"/>
      <c r="O87" s="525"/>
      <c r="P87" s="526"/>
      <c r="Q87" s="72"/>
      <c r="R87" s="72"/>
      <c r="S87" s="72"/>
      <c r="T87" s="72"/>
      <c r="U87" s="533"/>
      <c r="V87" s="371"/>
      <c r="W87" s="371"/>
    </row>
    <row r="88" spans="1:14" ht="15" customHeight="1" thickBot="1">
      <c r="A88" s="314" t="s">
        <v>453</v>
      </c>
      <c r="H88" s="562"/>
      <c r="I88" s="562"/>
      <c r="J88" s="71"/>
      <c r="K88" s="71"/>
      <c r="L88" s="120"/>
      <c r="M88" s="6"/>
      <c r="N88" s="281" t="s">
        <v>385</v>
      </c>
    </row>
    <row r="89" spans="1:23" s="6" customFormat="1" ht="15" customHeight="1">
      <c r="A89" s="21" t="s">
        <v>446</v>
      </c>
      <c r="B89" s="1"/>
      <c r="C89" s="4"/>
      <c r="D89" s="4"/>
      <c r="E89" s="4"/>
      <c r="F89" s="4"/>
      <c r="G89" s="4"/>
      <c r="H89" s="562"/>
      <c r="I89" s="563"/>
      <c r="J89" s="564"/>
      <c r="K89" s="565"/>
      <c r="L89" s="566"/>
      <c r="N89" s="282">
        <f>SUM(K5:K7,K12:K17)/SUM(G5:J7,G12:J17)</f>
        <v>1.5555555555555556</v>
      </c>
      <c r="O89" s="480"/>
      <c r="P89" s="527"/>
      <c r="Q89" s="3"/>
      <c r="R89" s="3"/>
      <c r="S89" s="3"/>
      <c r="T89" s="3"/>
      <c r="U89" s="534"/>
      <c r="V89" s="371"/>
      <c r="W89" s="371"/>
    </row>
    <row r="90" spans="1:23" s="6" customFormat="1" ht="15" customHeight="1" thickBot="1">
      <c r="A90" s="21" t="s">
        <v>448</v>
      </c>
      <c r="B90" s="1"/>
      <c r="C90" s="4"/>
      <c r="D90" s="4"/>
      <c r="E90" s="4"/>
      <c r="F90" s="4"/>
      <c r="G90" s="4"/>
      <c r="H90" s="562"/>
      <c r="I90" s="567"/>
      <c r="J90" s="564"/>
      <c r="K90" s="565"/>
      <c r="L90" s="566"/>
      <c r="N90" s="283"/>
      <c r="O90" s="480"/>
      <c r="P90" s="527"/>
      <c r="Q90" s="3"/>
      <c r="R90" s="3"/>
      <c r="S90" s="3"/>
      <c r="T90" s="3"/>
      <c r="U90" s="534"/>
      <c r="V90" s="371"/>
      <c r="W90" s="371"/>
    </row>
    <row r="91" spans="1:23" s="6" customFormat="1" ht="15" customHeight="1">
      <c r="A91" s="21" t="s">
        <v>449</v>
      </c>
      <c r="B91" s="1"/>
      <c r="C91" s="4"/>
      <c r="D91" s="4"/>
      <c r="E91" s="4"/>
      <c r="F91" s="4"/>
      <c r="G91" s="4"/>
      <c r="H91" s="562"/>
      <c r="I91" s="567"/>
      <c r="J91" s="564"/>
      <c r="K91" s="565"/>
      <c r="L91" s="566"/>
      <c r="N91" s="282">
        <f>SUM(K26:K36,K41:K70)/SUM(G26:J36,G41:J70)</f>
        <v>1.2988505747126438</v>
      </c>
      <c r="O91" s="480"/>
      <c r="P91" s="527"/>
      <c r="Q91" s="3"/>
      <c r="R91" s="3"/>
      <c r="S91" s="3"/>
      <c r="T91" s="3"/>
      <c r="U91" s="534"/>
      <c r="V91" s="371"/>
      <c r="W91" s="371"/>
    </row>
    <row r="92" spans="1:23" s="6" customFormat="1" ht="15" customHeight="1" thickBot="1">
      <c r="A92" s="21" t="s">
        <v>447</v>
      </c>
      <c r="B92" s="1"/>
      <c r="C92" s="4"/>
      <c r="D92" s="4"/>
      <c r="E92" s="4"/>
      <c r="F92" s="4"/>
      <c r="G92" s="4"/>
      <c r="H92" s="562"/>
      <c r="I92" s="567"/>
      <c r="J92" s="564"/>
      <c r="K92" s="565"/>
      <c r="L92" s="566"/>
      <c r="N92" s="285"/>
      <c r="O92" s="480"/>
      <c r="P92" s="527"/>
      <c r="Q92" s="3"/>
      <c r="R92" s="3"/>
      <c r="S92" s="3"/>
      <c r="T92" s="3"/>
      <c r="U92" s="534"/>
      <c r="V92" s="371"/>
      <c r="W92" s="371"/>
    </row>
    <row r="93" spans="1:23" s="6" customFormat="1" ht="15" customHeight="1">
      <c r="A93" s="21" t="s">
        <v>450</v>
      </c>
      <c r="B93" s="1"/>
      <c r="C93" s="4"/>
      <c r="D93" s="4"/>
      <c r="E93" s="4"/>
      <c r="F93" s="4"/>
      <c r="G93" s="4"/>
      <c r="H93" s="562"/>
      <c r="I93" s="567"/>
      <c r="J93" s="564"/>
      <c r="K93" s="565"/>
      <c r="L93" s="566"/>
      <c r="N93" s="283">
        <f>SUM(K5:K7,K12:K17,K26:K36,K41:K70)/SUM(G5:J7,G12:J17,G26:J36,G41:J70)</f>
        <v>1.3428571428571427</v>
      </c>
      <c r="O93" s="480"/>
      <c r="P93" s="527"/>
      <c r="Q93" s="3"/>
      <c r="R93" s="3"/>
      <c r="S93" s="3"/>
      <c r="T93" s="3"/>
      <c r="U93" s="534"/>
      <c r="V93" s="371"/>
      <c r="W93" s="371"/>
    </row>
    <row r="94" spans="1:23" s="6" customFormat="1" ht="15" customHeight="1" thickBot="1">
      <c r="A94" s="21" t="s">
        <v>451</v>
      </c>
      <c r="B94" s="1"/>
      <c r="C94" s="4"/>
      <c r="D94" s="4"/>
      <c r="E94" s="4"/>
      <c r="F94" s="4"/>
      <c r="G94" s="4"/>
      <c r="H94" s="562"/>
      <c r="I94" s="567"/>
      <c r="J94" s="564"/>
      <c r="K94" s="565"/>
      <c r="L94" s="566"/>
      <c r="N94" s="284"/>
      <c r="O94" s="480"/>
      <c r="P94" s="527"/>
      <c r="Q94" s="3"/>
      <c r="R94" s="3"/>
      <c r="S94" s="3"/>
      <c r="T94" s="3"/>
      <c r="U94" s="534"/>
      <c r="V94" s="371"/>
      <c r="W94" s="371"/>
    </row>
    <row r="95" spans="1:23" s="6" customFormat="1" ht="15" customHeight="1">
      <c r="A95" s="21" t="s">
        <v>452</v>
      </c>
      <c r="B95" s="1"/>
      <c r="C95" s="4"/>
      <c r="D95" s="4"/>
      <c r="E95" s="4"/>
      <c r="F95" s="4"/>
      <c r="G95" s="4"/>
      <c r="H95" s="562"/>
      <c r="I95" s="562"/>
      <c r="J95" s="568"/>
      <c r="K95" s="568"/>
      <c r="L95" s="568"/>
      <c r="M95" s="2"/>
      <c r="N95" s="2"/>
      <c r="O95" s="480"/>
      <c r="P95" s="527"/>
      <c r="Q95" s="3"/>
      <c r="R95" s="3"/>
      <c r="S95" s="3"/>
      <c r="T95" s="3"/>
      <c r="U95" s="534"/>
      <c r="V95" s="371"/>
      <c r="W95" s="371"/>
    </row>
    <row r="96" spans="1:23" s="6" customFormat="1" ht="15" customHeight="1">
      <c r="A96" s="3"/>
      <c r="B96" s="1"/>
      <c r="C96" s="4"/>
      <c r="D96" s="4"/>
      <c r="E96" s="4"/>
      <c r="F96" s="4"/>
      <c r="G96" s="4"/>
      <c r="H96" s="562"/>
      <c r="I96" s="562"/>
      <c r="J96" s="562"/>
      <c r="K96" s="562"/>
      <c r="L96" s="570"/>
      <c r="M96" s="2"/>
      <c r="N96" s="2"/>
      <c r="O96" s="480"/>
      <c r="P96" s="527"/>
      <c r="Q96" s="3"/>
      <c r="R96" s="3"/>
      <c r="S96" s="3"/>
      <c r="T96" s="3"/>
      <c r="U96" s="534"/>
      <c r="V96" s="371"/>
      <c r="W96" s="371"/>
    </row>
    <row r="97" spans="1:23" s="6" customFormat="1" ht="15">
      <c r="A97" s="10" t="s">
        <v>7</v>
      </c>
      <c r="B97" s="1"/>
      <c r="C97" s="4"/>
      <c r="D97" s="4"/>
      <c r="E97" s="4"/>
      <c r="F97" s="4"/>
      <c r="G97" s="4"/>
      <c r="H97" s="562"/>
      <c r="I97" s="562"/>
      <c r="J97" s="562"/>
      <c r="K97" s="562"/>
      <c r="L97" s="567"/>
      <c r="M97" s="2"/>
      <c r="N97" s="2"/>
      <c r="O97" s="480"/>
      <c r="P97" s="527"/>
      <c r="Q97" s="3"/>
      <c r="R97" s="3"/>
      <c r="S97" s="3"/>
      <c r="T97" s="3"/>
      <c r="U97" s="534"/>
      <c r="V97" s="371"/>
      <c r="W97" s="371"/>
    </row>
    <row r="98" spans="1:23" s="6" customFormat="1" ht="15">
      <c r="A98" s="22" t="s">
        <v>8</v>
      </c>
      <c r="B98" s="1"/>
      <c r="C98" s="4"/>
      <c r="D98" s="4"/>
      <c r="E98" s="4"/>
      <c r="F98" s="4"/>
      <c r="G98" s="4"/>
      <c r="H98" s="562"/>
      <c r="I98" s="562"/>
      <c r="J98" s="562"/>
      <c r="K98" s="562"/>
      <c r="L98" s="570"/>
      <c r="M98" s="2"/>
      <c r="N98" s="2"/>
      <c r="O98" s="480"/>
      <c r="P98" s="527"/>
      <c r="Q98" s="3"/>
      <c r="R98" s="3"/>
      <c r="S98" s="3"/>
      <c r="T98" s="3"/>
      <c r="U98" s="534"/>
      <c r="V98" s="371"/>
      <c r="W98" s="371"/>
    </row>
    <row r="99" spans="1:23" s="6" customFormat="1" ht="15">
      <c r="A99" s="23" t="s">
        <v>9</v>
      </c>
      <c r="B99" s="1"/>
      <c r="C99" s="4"/>
      <c r="D99" s="4"/>
      <c r="E99" s="4"/>
      <c r="F99" s="4"/>
      <c r="G99" s="4"/>
      <c r="H99" s="4"/>
      <c r="I99" s="4"/>
      <c r="J99" s="4"/>
      <c r="K99" s="4"/>
      <c r="L99" s="2"/>
      <c r="M99" s="2"/>
      <c r="N99" s="2"/>
      <c r="O99" s="480"/>
      <c r="P99" s="527"/>
      <c r="Q99" s="3"/>
      <c r="R99" s="3"/>
      <c r="S99" s="3"/>
      <c r="T99" s="3"/>
      <c r="U99" s="534"/>
      <c r="V99" s="371"/>
      <c r="W99" s="371"/>
    </row>
    <row r="100" spans="1:23" s="6" customFormat="1" ht="15">
      <c r="A100" s="21" t="s">
        <v>12</v>
      </c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2"/>
      <c r="N100" s="2"/>
      <c r="O100" s="480"/>
      <c r="P100" s="527"/>
      <c r="Q100" s="3"/>
      <c r="R100" s="3"/>
      <c r="S100" s="3"/>
      <c r="T100" s="3"/>
      <c r="U100" s="534"/>
      <c r="V100" s="371"/>
      <c r="W100" s="371"/>
    </row>
    <row r="101" spans="1:23" s="6" customFormat="1" ht="1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2"/>
      <c r="N101" s="2"/>
      <c r="O101" s="480"/>
      <c r="P101" s="527"/>
      <c r="Q101" s="3"/>
      <c r="R101" s="3"/>
      <c r="S101" s="3"/>
      <c r="T101" s="3"/>
      <c r="U101" s="534"/>
      <c r="V101" s="371"/>
      <c r="W101" s="371"/>
    </row>
    <row r="102" spans="1:23" s="6" customFormat="1" ht="1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2"/>
      <c r="N102" s="2"/>
      <c r="O102" s="480"/>
      <c r="P102" s="527"/>
      <c r="Q102" s="3"/>
      <c r="R102" s="3"/>
      <c r="S102" s="3"/>
      <c r="T102" s="3"/>
      <c r="U102" s="534"/>
      <c r="V102" s="371"/>
      <c r="W102" s="371"/>
    </row>
    <row r="103" spans="1:23" s="6" customFormat="1" ht="1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2"/>
      <c r="N103" s="2"/>
      <c r="O103" s="480"/>
      <c r="P103" s="527"/>
      <c r="Q103" s="3"/>
      <c r="R103" s="3"/>
      <c r="S103" s="3"/>
      <c r="T103" s="3"/>
      <c r="U103" s="534"/>
      <c r="V103" s="371"/>
      <c r="W103" s="371"/>
    </row>
    <row r="104" spans="1:23" s="6" customFormat="1" ht="1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2"/>
      <c r="N104" s="2"/>
      <c r="O104" s="480"/>
      <c r="P104" s="527"/>
      <c r="Q104" s="3"/>
      <c r="R104" s="3"/>
      <c r="S104" s="3"/>
      <c r="T104" s="3"/>
      <c r="U104" s="534"/>
      <c r="V104" s="371"/>
      <c r="W104" s="371"/>
    </row>
    <row r="105" spans="1:23" s="6" customFormat="1" ht="1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2"/>
      <c r="N105" s="2"/>
      <c r="O105" s="480"/>
      <c r="P105" s="527"/>
      <c r="Q105" s="3"/>
      <c r="R105" s="3"/>
      <c r="S105" s="3"/>
      <c r="T105" s="3"/>
      <c r="U105" s="534"/>
      <c r="V105" s="371"/>
      <c r="W105" s="371"/>
    </row>
    <row r="106" spans="1:23" s="6" customFormat="1" ht="1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2"/>
      <c r="N106" s="2"/>
      <c r="O106" s="480"/>
      <c r="P106" s="527"/>
      <c r="Q106" s="3"/>
      <c r="R106" s="3"/>
      <c r="S106" s="3"/>
      <c r="T106" s="3"/>
      <c r="U106" s="534"/>
      <c r="V106" s="371"/>
      <c r="W106" s="371"/>
    </row>
    <row r="107" spans="1:23" s="6" customFormat="1" ht="1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2"/>
      <c r="N107" s="2"/>
      <c r="O107" s="480"/>
      <c r="P107" s="527"/>
      <c r="Q107" s="3"/>
      <c r="R107" s="3"/>
      <c r="S107" s="3"/>
      <c r="T107" s="3"/>
      <c r="U107" s="534"/>
      <c r="V107" s="371"/>
      <c r="W107" s="371"/>
    </row>
    <row r="108" spans="1:23" s="6" customFormat="1" ht="1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2"/>
      <c r="N108" s="2"/>
      <c r="O108" s="480"/>
      <c r="P108" s="527"/>
      <c r="Q108" s="3"/>
      <c r="R108" s="3"/>
      <c r="S108" s="3"/>
      <c r="T108" s="3"/>
      <c r="U108" s="534"/>
      <c r="V108" s="371"/>
      <c r="W108" s="371"/>
    </row>
    <row r="109" spans="1:23" s="6" customFormat="1" ht="1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2"/>
      <c r="N109" s="2"/>
      <c r="O109" s="480"/>
      <c r="P109" s="527"/>
      <c r="Q109" s="3"/>
      <c r="R109" s="3"/>
      <c r="S109" s="3"/>
      <c r="T109" s="3"/>
      <c r="U109" s="534"/>
      <c r="V109" s="371"/>
      <c r="W109" s="371"/>
    </row>
    <row r="110" spans="1:23" s="6" customFormat="1" ht="1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2"/>
      <c r="N110" s="2"/>
      <c r="O110" s="480"/>
      <c r="P110" s="527"/>
      <c r="Q110" s="3"/>
      <c r="R110" s="3"/>
      <c r="S110" s="3"/>
      <c r="T110" s="3"/>
      <c r="U110" s="534"/>
      <c r="V110" s="371"/>
      <c r="W110" s="371"/>
    </row>
    <row r="111" spans="1:23" s="6" customFormat="1" ht="1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2"/>
      <c r="N111" s="2"/>
      <c r="O111" s="480"/>
      <c r="P111" s="527"/>
      <c r="Q111" s="3"/>
      <c r="R111" s="3"/>
      <c r="S111" s="3"/>
      <c r="T111" s="3"/>
      <c r="U111" s="534"/>
      <c r="V111" s="371"/>
      <c r="W111" s="371"/>
    </row>
    <row r="112" spans="1:23" s="6" customFormat="1" ht="1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2"/>
      <c r="N112" s="2"/>
      <c r="O112" s="480"/>
      <c r="P112" s="527"/>
      <c r="Q112" s="3"/>
      <c r="R112" s="3"/>
      <c r="S112" s="3"/>
      <c r="T112" s="3"/>
      <c r="U112" s="534"/>
      <c r="V112" s="371"/>
      <c r="W112" s="371"/>
    </row>
    <row r="113" spans="1:23" s="6" customFormat="1" ht="1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2"/>
      <c r="N113" s="2"/>
      <c r="O113" s="480"/>
      <c r="P113" s="527"/>
      <c r="Q113" s="3"/>
      <c r="R113" s="3"/>
      <c r="S113" s="3"/>
      <c r="T113" s="3"/>
      <c r="U113" s="534"/>
      <c r="V113" s="371"/>
      <c r="W113" s="371"/>
    </row>
    <row r="114" spans="1:23" s="6" customFormat="1" ht="1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2"/>
      <c r="N114" s="2"/>
      <c r="O114" s="480"/>
      <c r="P114" s="527"/>
      <c r="Q114" s="3"/>
      <c r="R114" s="3"/>
      <c r="S114" s="3"/>
      <c r="T114" s="3"/>
      <c r="U114" s="534"/>
      <c r="V114" s="371"/>
      <c r="W114" s="371"/>
    </row>
    <row r="115" spans="1:23" s="6" customFormat="1" ht="1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2"/>
      <c r="N115" s="2"/>
      <c r="O115" s="480"/>
      <c r="P115" s="527"/>
      <c r="Q115" s="3"/>
      <c r="R115" s="3"/>
      <c r="S115" s="3"/>
      <c r="T115" s="3"/>
      <c r="U115" s="534"/>
      <c r="V115" s="371"/>
      <c r="W115" s="371"/>
    </row>
    <row r="116" spans="1:23" s="6" customFormat="1" ht="1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2"/>
      <c r="N116" s="2"/>
      <c r="O116" s="480"/>
      <c r="P116" s="527"/>
      <c r="Q116" s="3"/>
      <c r="R116" s="3"/>
      <c r="S116" s="3"/>
      <c r="T116" s="3"/>
      <c r="U116" s="534"/>
      <c r="V116" s="371"/>
      <c r="W116" s="371"/>
    </row>
    <row r="117" spans="1:23" s="6" customFormat="1" ht="1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2"/>
      <c r="N117" s="2"/>
      <c r="O117" s="480"/>
      <c r="P117" s="527"/>
      <c r="Q117" s="3"/>
      <c r="R117" s="3"/>
      <c r="S117" s="3"/>
      <c r="T117" s="3"/>
      <c r="U117" s="534"/>
      <c r="V117" s="371"/>
      <c r="W117" s="371"/>
    </row>
    <row r="118" spans="1:23" s="6" customFormat="1" ht="1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2"/>
      <c r="N118" s="2"/>
      <c r="O118" s="480"/>
      <c r="P118" s="527"/>
      <c r="Q118" s="3"/>
      <c r="R118" s="3"/>
      <c r="S118" s="3"/>
      <c r="T118" s="3"/>
      <c r="U118" s="534"/>
      <c r="V118" s="371"/>
      <c r="W118" s="371"/>
    </row>
    <row r="119" spans="1:23" s="6" customFormat="1" ht="1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2"/>
      <c r="M119" s="2"/>
      <c r="N119" s="2"/>
      <c r="O119" s="480"/>
      <c r="P119" s="527"/>
      <c r="Q119" s="3"/>
      <c r="R119" s="3"/>
      <c r="S119" s="3"/>
      <c r="T119" s="3"/>
      <c r="U119" s="534"/>
      <c r="V119" s="371"/>
      <c r="W119" s="371"/>
    </row>
    <row r="120" spans="1:23" s="6" customFormat="1" ht="1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2"/>
      <c r="M120" s="2"/>
      <c r="N120" s="2"/>
      <c r="O120" s="480"/>
      <c r="P120" s="527"/>
      <c r="Q120" s="3"/>
      <c r="R120" s="3"/>
      <c r="S120" s="3"/>
      <c r="T120" s="3"/>
      <c r="U120" s="534"/>
      <c r="V120" s="371"/>
      <c r="W120" s="371"/>
    </row>
    <row r="121" spans="1:23" s="6" customFormat="1" ht="1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2"/>
      <c r="M121" s="2"/>
      <c r="N121" s="2"/>
      <c r="O121" s="480"/>
      <c r="P121" s="527"/>
      <c r="Q121" s="3"/>
      <c r="R121" s="3"/>
      <c r="S121" s="3"/>
      <c r="T121" s="3"/>
      <c r="U121" s="534"/>
      <c r="V121" s="371"/>
      <c r="W121" s="371"/>
    </row>
    <row r="122" spans="1:23" s="6" customFormat="1" ht="1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2"/>
      <c r="M122" s="2"/>
      <c r="N122" s="2"/>
      <c r="O122" s="480"/>
      <c r="P122" s="527"/>
      <c r="Q122" s="3"/>
      <c r="R122" s="3"/>
      <c r="S122" s="3"/>
      <c r="T122" s="3"/>
      <c r="U122" s="534"/>
      <c r="V122" s="371"/>
      <c r="W122" s="371"/>
    </row>
    <row r="123" spans="1:23" s="6" customFormat="1" ht="1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2"/>
      <c r="M123" s="2"/>
      <c r="N123" s="2"/>
      <c r="O123" s="480"/>
      <c r="P123" s="527"/>
      <c r="Q123" s="3"/>
      <c r="R123" s="3"/>
      <c r="S123" s="3"/>
      <c r="T123" s="3"/>
      <c r="U123" s="534"/>
      <c r="V123" s="371"/>
      <c r="W123" s="371"/>
    </row>
    <row r="124" spans="1:23" s="6" customFormat="1" ht="1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2"/>
      <c r="M124" s="2"/>
      <c r="N124" s="2"/>
      <c r="O124" s="480"/>
      <c r="P124" s="527"/>
      <c r="Q124" s="3"/>
      <c r="R124" s="3"/>
      <c r="S124" s="3"/>
      <c r="T124" s="3"/>
      <c r="U124" s="534"/>
      <c r="V124" s="371"/>
      <c r="W124" s="371"/>
    </row>
    <row r="125" spans="1:23" s="6" customFormat="1" ht="1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2"/>
      <c r="M125" s="2"/>
      <c r="N125" s="2"/>
      <c r="O125" s="480"/>
      <c r="P125" s="527"/>
      <c r="Q125" s="3"/>
      <c r="R125" s="3"/>
      <c r="S125" s="3"/>
      <c r="T125" s="3"/>
      <c r="U125" s="534"/>
      <c r="V125" s="371"/>
      <c r="W125" s="371"/>
    </row>
    <row r="126" spans="1:23" s="6" customFormat="1" ht="1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2"/>
      <c r="M126" s="2"/>
      <c r="N126" s="2"/>
      <c r="O126" s="480"/>
      <c r="P126" s="527"/>
      <c r="Q126" s="3"/>
      <c r="R126" s="3"/>
      <c r="S126" s="3"/>
      <c r="T126" s="3"/>
      <c r="U126" s="534"/>
      <c r="V126" s="371"/>
      <c r="W126" s="371"/>
    </row>
    <row r="127" spans="1:23" s="6" customFormat="1" ht="1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2"/>
      <c r="M127" s="2"/>
      <c r="N127" s="2"/>
      <c r="O127" s="480"/>
      <c r="P127" s="527"/>
      <c r="Q127" s="3"/>
      <c r="R127" s="3"/>
      <c r="S127" s="3"/>
      <c r="T127" s="3"/>
      <c r="U127" s="534"/>
      <c r="V127" s="371"/>
      <c r="W127" s="371"/>
    </row>
    <row r="128" spans="1:23" s="6" customFormat="1" ht="1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2"/>
      <c r="M128" s="2"/>
      <c r="N128" s="2"/>
      <c r="O128" s="480"/>
      <c r="P128" s="527"/>
      <c r="Q128" s="3"/>
      <c r="R128" s="3"/>
      <c r="S128" s="3"/>
      <c r="T128" s="3"/>
      <c r="U128" s="534"/>
      <c r="V128" s="371"/>
      <c r="W128" s="371"/>
    </row>
    <row r="129" spans="1:23" s="6" customFormat="1" ht="1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2"/>
      <c r="M129" s="2"/>
      <c r="N129" s="2"/>
      <c r="O129" s="480"/>
      <c r="P129" s="527"/>
      <c r="Q129" s="3"/>
      <c r="R129" s="3"/>
      <c r="S129" s="3"/>
      <c r="T129" s="3"/>
      <c r="U129" s="534"/>
      <c r="V129" s="371"/>
      <c r="W129" s="371"/>
    </row>
    <row r="130" spans="1:23" s="6" customFormat="1" ht="1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2"/>
      <c r="M130" s="2"/>
      <c r="N130" s="2"/>
      <c r="O130" s="480"/>
      <c r="P130" s="527"/>
      <c r="Q130" s="3"/>
      <c r="R130" s="3"/>
      <c r="S130" s="3"/>
      <c r="T130" s="3"/>
      <c r="U130" s="534"/>
      <c r="V130" s="371"/>
      <c r="W130" s="371"/>
    </row>
    <row r="131" spans="1:23" s="6" customFormat="1" ht="1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2"/>
      <c r="M131" s="2"/>
      <c r="N131" s="2"/>
      <c r="O131" s="480"/>
      <c r="P131" s="527"/>
      <c r="Q131" s="3"/>
      <c r="R131" s="3"/>
      <c r="S131" s="3"/>
      <c r="T131" s="3"/>
      <c r="U131" s="534"/>
      <c r="V131" s="371"/>
      <c r="W131" s="371"/>
    </row>
    <row r="132" spans="1:23" s="6" customFormat="1" ht="1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2"/>
      <c r="M132" s="2"/>
      <c r="N132" s="2"/>
      <c r="O132" s="480"/>
      <c r="P132" s="527"/>
      <c r="Q132" s="3"/>
      <c r="R132" s="3"/>
      <c r="S132" s="3"/>
      <c r="T132" s="3"/>
      <c r="U132" s="534"/>
      <c r="V132" s="371"/>
      <c r="W132" s="371"/>
    </row>
    <row r="133" spans="1:23" s="6" customFormat="1" ht="1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2"/>
      <c r="M133" s="2"/>
      <c r="N133" s="2"/>
      <c r="O133" s="480"/>
      <c r="P133" s="527"/>
      <c r="Q133" s="3"/>
      <c r="R133" s="3"/>
      <c r="S133" s="3"/>
      <c r="T133" s="3"/>
      <c r="U133" s="534"/>
      <c r="V133" s="371"/>
      <c r="W133" s="371"/>
    </row>
    <row r="134" spans="1:23" s="6" customFormat="1" ht="1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2"/>
      <c r="M134" s="2"/>
      <c r="N134" s="2"/>
      <c r="O134" s="480"/>
      <c r="P134" s="527"/>
      <c r="Q134" s="3"/>
      <c r="R134" s="3"/>
      <c r="S134" s="3"/>
      <c r="T134" s="3"/>
      <c r="U134" s="534"/>
      <c r="V134" s="371"/>
      <c r="W134" s="371"/>
    </row>
    <row r="135" spans="1:23" s="6" customFormat="1" ht="1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2"/>
      <c r="M135" s="2"/>
      <c r="N135" s="2"/>
      <c r="O135" s="480"/>
      <c r="P135" s="527"/>
      <c r="Q135" s="3"/>
      <c r="R135" s="3"/>
      <c r="S135" s="3"/>
      <c r="T135" s="3"/>
      <c r="U135" s="534"/>
      <c r="V135" s="371"/>
      <c r="W135" s="371"/>
    </row>
    <row r="136" spans="1:23" s="6" customFormat="1" ht="1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2"/>
      <c r="M136" s="2"/>
      <c r="N136" s="2"/>
      <c r="O136" s="480"/>
      <c r="P136" s="527"/>
      <c r="Q136" s="3"/>
      <c r="R136" s="3"/>
      <c r="S136" s="3"/>
      <c r="T136" s="3"/>
      <c r="U136" s="534"/>
      <c r="V136" s="371"/>
      <c r="W136" s="371"/>
    </row>
    <row r="137" spans="1:23" s="6" customFormat="1" ht="1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2"/>
      <c r="M137" s="2"/>
      <c r="N137" s="2"/>
      <c r="O137" s="480"/>
      <c r="P137" s="527"/>
      <c r="Q137" s="3"/>
      <c r="R137" s="3"/>
      <c r="S137" s="3"/>
      <c r="T137" s="3"/>
      <c r="U137" s="534"/>
      <c r="V137" s="371"/>
      <c r="W137" s="371"/>
    </row>
    <row r="138" spans="1:23" s="6" customFormat="1" ht="1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2"/>
      <c r="M138" s="2"/>
      <c r="N138" s="2"/>
      <c r="O138" s="480"/>
      <c r="P138" s="527"/>
      <c r="Q138" s="3"/>
      <c r="R138" s="3"/>
      <c r="S138" s="3"/>
      <c r="T138" s="3"/>
      <c r="U138" s="534"/>
      <c r="V138" s="371"/>
      <c r="W138" s="371"/>
    </row>
    <row r="139" spans="1:23" s="6" customFormat="1" ht="1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2"/>
      <c r="M139" s="2"/>
      <c r="N139" s="2"/>
      <c r="O139" s="480"/>
      <c r="P139" s="527"/>
      <c r="Q139" s="3"/>
      <c r="R139" s="3"/>
      <c r="S139" s="3"/>
      <c r="T139" s="3"/>
      <c r="U139" s="534"/>
      <c r="V139" s="371"/>
      <c r="W139" s="371"/>
    </row>
    <row r="140" spans="1:23" s="6" customFormat="1" ht="1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2"/>
      <c r="M140" s="2"/>
      <c r="N140" s="2"/>
      <c r="O140" s="480"/>
      <c r="P140" s="527"/>
      <c r="Q140" s="3"/>
      <c r="R140" s="3"/>
      <c r="S140" s="3"/>
      <c r="T140" s="3"/>
      <c r="U140" s="534"/>
      <c r="V140" s="371"/>
      <c r="W140" s="371"/>
    </row>
    <row r="141" spans="1:23" s="7" customFormat="1" ht="1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2"/>
      <c r="M141" s="2"/>
      <c r="N141" s="2"/>
      <c r="O141" s="480"/>
      <c r="P141" s="527"/>
      <c r="Q141" s="3"/>
      <c r="R141" s="3"/>
      <c r="S141" s="3"/>
      <c r="T141" s="3"/>
      <c r="U141" s="534"/>
      <c r="V141" s="381"/>
      <c r="W141" s="381"/>
    </row>
    <row r="142" spans="1:23" s="7" customFormat="1" ht="1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2"/>
      <c r="M142" s="2"/>
      <c r="N142" s="2"/>
      <c r="O142" s="480"/>
      <c r="P142" s="527"/>
      <c r="Q142" s="3"/>
      <c r="R142" s="3"/>
      <c r="S142" s="3"/>
      <c r="T142" s="3"/>
      <c r="U142" s="534"/>
      <c r="V142" s="381"/>
      <c r="W142" s="381"/>
    </row>
    <row r="143" spans="1:23" s="7" customFormat="1" ht="1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2"/>
      <c r="M143" s="2"/>
      <c r="N143" s="2"/>
      <c r="O143" s="480"/>
      <c r="P143" s="527"/>
      <c r="Q143" s="3"/>
      <c r="R143" s="3"/>
      <c r="S143" s="3"/>
      <c r="T143" s="3"/>
      <c r="U143" s="534"/>
      <c r="V143" s="381"/>
      <c r="W143" s="381"/>
    </row>
    <row r="144" spans="1:23" s="7" customFormat="1" ht="1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2"/>
      <c r="M144" s="2"/>
      <c r="N144" s="2"/>
      <c r="O144" s="480"/>
      <c r="P144" s="527"/>
      <c r="Q144" s="3"/>
      <c r="R144" s="3"/>
      <c r="S144" s="3"/>
      <c r="T144" s="3"/>
      <c r="U144" s="534"/>
      <c r="V144" s="381"/>
      <c r="W144" s="381"/>
    </row>
    <row r="145" spans="1:23" s="6" customFormat="1" ht="1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2"/>
      <c r="M145" s="2"/>
      <c r="N145" s="2"/>
      <c r="O145" s="480"/>
      <c r="P145" s="527"/>
      <c r="Q145" s="3"/>
      <c r="R145" s="3"/>
      <c r="S145" s="3"/>
      <c r="T145" s="3"/>
      <c r="U145" s="534"/>
      <c r="V145" s="371"/>
      <c r="W145" s="371"/>
    </row>
    <row r="146" spans="1:23" s="6" customFormat="1" ht="1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2"/>
      <c r="M146" s="2"/>
      <c r="N146" s="2"/>
      <c r="O146" s="480"/>
      <c r="P146" s="527"/>
      <c r="Q146" s="3"/>
      <c r="R146" s="3"/>
      <c r="S146" s="3"/>
      <c r="T146" s="3"/>
      <c r="U146" s="534"/>
      <c r="V146" s="371"/>
      <c r="W146" s="371"/>
    </row>
    <row r="147" spans="1:23" s="6" customFormat="1" ht="1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2"/>
      <c r="M147" s="2"/>
      <c r="N147" s="2"/>
      <c r="O147" s="480"/>
      <c r="P147" s="527"/>
      <c r="Q147" s="3"/>
      <c r="R147" s="3"/>
      <c r="S147" s="3"/>
      <c r="T147" s="3"/>
      <c r="U147" s="534"/>
      <c r="V147" s="371"/>
      <c r="W147" s="371"/>
    </row>
    <row r="148" spans="1:23" s="6" customFormat="1" ht="1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2"/>
      <c r="M148" s="2"/>
      <c r="N148" s="2"/>
      <c r="O148" s="480"/>
      <c r="P148" s="527"/>
      <c r="Q148" s="3"/>
      <c r="R148" s="3"/>
      <c r="S148" s="3"/>
      <c r="T148" s="3"/>
      <c r="U148" s="534"/>
      <c r="V148" s="371"/>
      <c r="W148" s="371"/>
    </row>
    <row r="149" spans="1:23" s="6" customFormat="1" ht="1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2"/>
      <c r="M149" s="2"/>
      <c r="N149" s="2"/>
      <c r="O149" s="480"/>
      <c r="P149" s="527"/>
      <c r="Q149" s="3"/>
      <c r="R149" s="3"/>
      <c r="S149" s="3"/>
      <c r="T149" s="3"/>
      <c r="U149" s="534"/>
      <c r="V149" s="371"/>
      <c r="W149" s="371"/>
    </row>
    <row r="150" spans="1:23" s="6" customFormat="1" ht="1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2"/>
      <c r="M150" s="2"/>
      <c r="N150" s="2"/>
      <c r="O150" s="480"/>
      <c r="P150" s="527"/>
      <c r="Q150" s="3"/>
      <c r="R150" s="3"/>
      <c r="S150" s="3"/>
      <c r="T150" s="3"/>
      <c r="U150" s="534"/>
      <c r="V150" s="371"/>
      <c r="W150" s="371"/>
    </row>
    <row r="151" spans="1:23" s="7" customFormat="1" ht="1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2"/>
      <c r="M151" s="2"/>
      <c r="N151" s="2"/>
      <c r="O151" s="480"/>
      <c r="P151" s="527"/>
      <c r="Q151" s="3"/>
      <c r="R151" s="3"/>
      <c r="S151" s="3"/>
      <c r="T151" s="3"/>
      <c r="U151" s="534"/>
      <c r="V151" s="381"/>
      <c r="W151" s="381"/>
    </row>
    <row r="152" spans="1:23" s="7" customFormat="1" ht="1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2"/>
      <c r="M152" s="2"/>
      <c r="N152" s="2"/>
      <c r="O152" s="480"/>
      <c r="P152" s="527"/>
      <c r="Q152" s="3"/>
      <c r="R152" s="3"/>
      <c r="S152" s="3"/>
      <c r="T152" s="3"/>
      <c r="U152" s="534"/>
      <c r="V152" s="381"/>
      <c r="W152" s="381"/>
    </row>
    <row r="153" spans="1:23" s="7" customFormat="1" ht="1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2"/>
      <c r="M153" s="2"/>
      <c r="N153" s="2"/>
      <c r="O153" s="480"/>
      <c r="P153" s="527"/>
      <c r="Q153" s="3"/>
      <c r="R153" s="3"/>
      <c r="S153" s="3"/>
      <c r="T153" s="3"/>
      <c r="U153" s="534"/>
      <c r="V153" s="381"/>
      <c r="W153" s="381"/>
    </row>
    <row r="154" spans="1:23" s="7" customFormat="1" ht="1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2"/>
      <c r="M154" s="2"/>
      <c r="N154" s="2"/>
      <c r="O154" s="480"/>
      <c r="P154" s="527"/>
      <c r="Q154" s="3"/>
      <c r="R154" s="3"/>
      <c r="S154" s="3"/>
      <c r="T154" s="3"/>
      <c r="U154" s="534"/>
      <c r="V154" s="381"/>
      <c r="W154" s="381"/>
    </row>
    <row r="155" spans="1:23" s="7" customFormat="1" ht="1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2"/>
      <c r="M155" s="2"/>
      <c r="N155" s="2"/>
      <c r="O155" s="480"/>
      <c r="P155" s="527"/>
      <c r="Q155" s="3"/>
      <c r="R155" s="3"/>
      <c r="S155" s="3"/>
      <c r="T155" s="3"/>
      <c r="U155" s="534"/>
      <c r="V155" s="381"/>
      <c r="W155" s="381"/>
    </row>
    <row r="156" spans="1:23" s="8" customFormat="1" ht="1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2"/>
      <c r="M156" s="2"/>
      <c r="N156" s="2"/>
      <c r="O156" s="480"/>
      <c r="P156" s="527"/>
      <c r="Q156" s="3"/>
      <c r="R156" s="3"/>
      <c r="S156" s="3"/>
      <c r="T156" s="3"/>
      <c r="U156" s="534"/>
      <c r="V156" s="382"/>
      <c r="W156" s="382"/>
    </row>
    <row r="157" spans="1:23" s="9" customFormat="1" ht="1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2"/>
      <c r="M157" s="2"/>
      <c r="N157" s="2"/>
      <c r="O157" s="480"/>
      <c r="P157" s="527"/>
      <c r="Q157" s="3"/>
      <c r="R157" s="3"/>
      <c r="S157" s="3"/>
      <c r="T157" s="3"/>
      <c r="U157" s="534"/>
      <c r="V157" s="383"/>
      <c r="W157" s="383"/>
    </row>
    <row r="158" spans="1:23" s="6" customFormat="1" ht="1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2"/>
      <c r="M158" s="2"/>
      <c r="N158" s="2"/>
      <c r="O158" s="480"/>
      <c r="P158" s="527"/>
      <c r="Q158" s="3"/>
      <c r="R158" s="3"/>
      <c r="S158" s="3"/>
      <c r="T158" s="3"/>
      <c r="U158" s="534"/>
      <c r="V158" s="371"/>
      <c r="W158" s="371"/>
    </row>
    <row r="159" spans="1:23" s="6" customFormat="1" ht="1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2"/>
      <c r="M159" s="2"/>
      <c r="N159" s="2"/>
      <c r="O159" s="480"/>
      <c r="P159" s="527"/>
      <c r="Q159" s="3"/>
      <c r="R159" s="3"/>
      <c r="S159" s="3"/>
      <c r="T159" s="3"/>
      <c r="U159" s="534"/>
      <c r="V159" s="371"/>
      <c r="W159" s="371"/>
    </row>
    <row r="160" spans="1:23" s="6" customFormat="1" ht="1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2"/>
      <c r="M160" s="2"/>
      <c r="N160" s="2"/>
      <c r="O160" s="480"/>
      <c r="P160" s="527"/>
      <c r="Q160" s="3"/>
      <c r="R160" s="3"/>
      <c r="S160" s="3"/>
      <c r="T160" s="3"/>
      <c r="U160" s="534"/>
      <c r="V160" s="371"/>
      <c r="W160" s="371"/>
    </row>
    <row r="161" spans="1:23" s="7" customFormat="1" ht="1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2"/>
      <c r="M161" s="2"/>
      <c r="N161" s="2"/>
      <c r="O161" s="480"/>
      <c r="P161" s="527"/>
      <c r="Q161" s="3"/>
      <c r="R161" s="3"/>
      <c r="S161" s="3"/>
      <c r="T161" s="3"/>
      <c r="U161" s="534"/>
      <c r="V161" s="381"/>
      <c r="W161" s="381"/>
    </row>
    <row r="162" spans="1:23" s="6" customFormat="1" ht="1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2"/>
      <c r="M162" s="2"/>
      <c r="N162" s="2"/>
      <c r="O162" s="480"/>
      <c r="P162" s="527"/>
      <c r="Q162" s="3"/>
      <c r="R162" s="3"/>
      <c r="S162" s="3"/>
      <c r="T162" s="3"/>
      <c r="U162" s="534"/>
      <c r="V162" s="371"/>
      <c r="W162" s="371"/>
    </row>
    <row r="163" spans="1:23" s="6" customFormat="1" ht="1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2"/>
      <c r="M163" s="2"/>
      <c r="N163" s="2"/>
      <c r="O163" s="480"/>
      <c r="P163" s="527"/>
      <c r="Q163" s="3"/>
      <c r="R163" s="3"/>
      <c r="S163" s="3"/>
      <c r="T163" s="3"/>
      <c r="U163" s="534"/>
      <c r="V163" s="371"/>
      <c r="W163" s="371"/>
    </row>
    <row r="164" spans="1:23" s="6" customFormat="1" ht="1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2"/>
      <c r="M164" s="2"/>
      <c r="N164" s="2"/>
      <c r="O164" s="480"/>
      <c r="P164" s="527"/>
      <c r="Q164" s="3"/>
      <c r="R164" s="3"/>
      <c r="S164" s="3"/>
      <c r="T164" s="3"/>
      <c r="U164" s="534"/>
      <c r="V164" s="371"/>
      <c r="W164" s="371"/>
    </row>
    <row r="165" spans="1:23" s="6" customFormat="1" ht="1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2"/>
      <c r="M165" s="2"/>
      <c r="N165" s="2"/>
      <c r="O165" s="480"/>
      <c r="P165" s="527"/>
      <c r="Q165" s="3"/>
      <c r="R165" s="3"/>
      <c r="S165" s="3"/>
      <c r="T165" s="3"/>
      <c r="U165" s="534"/>
      <c r="V165" s="371"/>
      <c r="W165" s="371"/>
    </row>
    <row r="166" spans="1:23" s="6" customFormat="1" ht="1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2"/>
      <c r="M166" s="2"/>
      <c r="N166" s="2"/>
      <c r="O166" s="480"/>
      <c r="P166" s="527"/>
      <c r="Q166" s="3"/>
      <c r="R166" s="3"/>
      <c r="S166" s="3"/>
      <c r="T166" s="3"/>
      <c r="U166" s="534"/>
      <c r="V166" s="371"/>
      <c r="W166" s="371"/>
    </row>
    <row r="167" spans="1:23" s="6" customFormat="1" ht="1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2"/>
      <c r="M167" s="2"/>
      <c r="N167" s="2"/>
      <c r="O167" s="480"/>
      <c r="P167" s="527"/>
      <c r="Q167" s="3"/>
      <c r="R167" s="3"/>
      <c r="S167" s="3"/>
      <c r="T167" s="3"/>
      <c r="U167" s="534"/>
      <c r="V167" s="371"/>
      <c r="W167" s="371"/>
    </row>
    <row r="168" spans="1:23" s="6" customFormat="1" ht="1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2"/>
      <c r="M168" s="2"/>
      <c r="N168" s="2"/>
      <c r="O168" s="480"/>
      <c r="P168" s="527"/>
      <c r="Q168" s="3"/>
      <c r="R168" s="3"/>
      <c r="S168" s="3"/>
      <c r="T168" s="3"/>
      <c r="U168" s="534"/>
      <c r="V168" s="371"/>
      <c r="W168" s="371"/>
    </row>
    <row r="169" spans="1:23" s="6" customFormat="1" ht="1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2"/>
      <c r="M169" s="2"/>
      <c r="N169" s="2"/>
      <c r="O169" s="480"/>
      <c r="P169" s="527"/>
      <c r="Q169" s="3"/>
      <c r="R169" s="3"/>
      <c r="S169" s="3"/>
      <c r="T169" s="3"/>
      <c r="U169" s="534"/>
      <c r="V169" s="371"/>
      <c r="W169" s="371"/>
    </row>
    <row r="170" spans="1:23" s="7" customFormat="1" ht="1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2"/>
      <c r="M170" s="2"/>
      <c r="N170" s="2"/>
      <c r="O170" s="480"/>
      <c r="P170" s="527"/>
      <c r="Q170" s="3"/>
      <c r="R170" s="3"/>
      <c r="S170" s="3"/>
      <c r="T170" s="3"/>
      <c r="U170" s="534"/>
      <c r="V170" s="381"/>
      <c r="W170" s="381"/>
    </row>
    <row r="171" spans="1:23" s="7" customFormat="1" ht="1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2"/>
      <c r="M171" s="2"/>
      <c r="N171" s="2"/>
      <c r="O171" s="480"/>
      <c r="P171" s="527"/>
      <c r="Q171" s="3"/>
      <c r="R171" s="3"/>
      <c r="S171" s="3"/>
      <c r="T171" s="3"/>
      <c r="U171" s="534"/>
      <c r="V171" s="381"/>
      <c r="W171" s="381"/>
    </row>
    <row r="172" spans="1:23" s="7" customFormat="1" ht="1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2"/>
      <c r="M172" s="2"/>
      <c r="N172" s="2"/>
      <c r="O172" s="480"/>
      <c r="P172" s="527"/>
      <c r="Q172" s="3"/>
      <c r="R172" s="3"/>
      <c r="S172" s="3"/>
      <c r="T172" s="3"/>
      <c r="U172" s="534"/>
      <c r="V172" s="381"/>
      <c r="W172" s="381"/>
    </row>
    <row r="173" spans="1:23" s="7" customFormat="1" ht="1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2"/>
      <c r="M173" s="2"/>
      <c r="N173" s="2"/>
      <c r="O173" s="480"/>
      <c r="P173" s="527"/>
      <c r="Q173" s="3"/>
      <c r="R173" s="3"/>
      <c r="S173" s="3"/>
      <c r="T173" s="3"/>
      <c r="U173" s="534"/>
      <c r="V173" s="381"/>
      <c r="W173" s="381"/>
    </row>
    <row r="174" spans="1:23" s="7" customFormat="1" ht="1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2"/>
      <c r="M174" s="2"/>
      <c r="N174" s="2"/>
      <c r="O174" s="480"/>
      <c r="P174" s="527"/>
      <c r="Q174" s="3"/>
      <c r="R174" s="3"/>
      <c r="S174" s="3"/>
      <c r="T174" s="3"/>
      <c r="U174" s="534"/>
      <c r="V174" s="381"/>
      <c r="W174" s="381"/>
    </row>
    <row r="175" spans="1:23" s="6" customFormat="1" ht="1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2"/>
      <c r="M175" s="2"/>
      <c r="N175" s="2"/>
      <c r="O175" s="480"/>
      <c r="P175" s="527"/>
      <c r="Q175" s="3"/>
      <c r="R175" s="3"/>
      <c r="S175" s="3"/>
      <c r="T175" s="3"/>
      <c r="U175" s="534"/>
      <c r="V175" s="371"/>
      <c r="W175" s="371"/>
    </row>
    <row r="176" spans="1:23" s="6" customFormat="1" ht="1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2"/>
      <c r="M176" s="2"/>
      <c r="N176" s="2"/>
      <c r="O176" s="480"/>
      <c r="P176" s="527"/>
      <c r="Q176" s="3"/>
      <c r="R176" s="3"/>
      <c r="S176" s="3"/>
      <c r="T176" s="3"/>
      <c r="U176" s="534"/>
      <c r="V176" s="371"/>
      <c r="W176" s="371"/>
    </row>
    <row r="177" spans="1:23" s="6" customFormat="1" ht="1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2"/>
      <c r="M177" s="2"/>
      <c r="N177" s="2"/>
      <c r="O177" s="480"/>
      <c r="P177" s="527"/>
      <c r="Q177" s="3"/>
      <c r="R177" s="3"/>
      <c r="S177" s="3"/>
      <c r="T177" s="3"/>
      <c r="U177" s="534"/>
      <c r="V177" s="371"/>
      <c r="W177" s="371"/>
    </row>
    <row r="178" spans="1:23" s="6" customFormat="1" ht="1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2"/>
      <c r="M178" s="2"/>
      <c r="N178" s="2"/>
      <c r="O178" s="480"/>
      <c r="P178" s="527"/>
      <c r="Q178" s="3"/>
      <c r="R178" s="3"/>
      <c r="S178" s="3"/>
      <c r="T178" s="3"/>
      <c r="U178" s="534"/>
      <c r="V178" s="371"/>
      <c r="W178" s="371"/>
    </row>
    <row r="179" spans="1:23" s="6" customFormat="1" ht="15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2"/>
      <c r="M179" s="2"/>
      <c r="N179" s="2"/>
      <c r="O179" s="480"/>
      <c r="P179" s="527"/>
      <c r="Q179" s="3"/>
      <c r="R179" s="3"/>
      <c r="S179" s="3"/>
      <c r="T179" s="3"/>
      <c r="U179" s="534"/>
      <c r="V179" s="371"/>
      <c r="W179" s="371"/>
    </row>
    <row r="180" spans="1:23" s="6" customFormat="1" ht="15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2"/>
      <c r="M180" s="2"/>
      <c r="N180" s="2"/>
      <c r="O180" s="480"/>
      <c r="P180" s="527"/>
      <c r="Q180" s="3"/>
      <c r="R180" s="3"/>
      <c r="S180" s="3"/>
      <c r="T180" s="3"/>
      <c r="U180" s="534"/>
      <c r="V180" s="371"/>
      <c r="W180" s="371"/>
    </row>
    <row r="181" spans="1:23" s="6" customFormat="1" ht="1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2"/>
      <c r="M181" s="2"/>
      <c r="N181" s="2"/>
      <c r="O181" s="480"/>
      <c r="P181" s="527"/>
      <c r="Q181" s="3"/>
      <c r="R181" s="3"/>
      <c r="S181" s="3"/>
      <c r="T181" s="3"/>
      <c r="U181" s="534"/>
      <c r="V181" s="371"/>
      <c r="W181" s="371"/>
    </row>
    <row r="182" spans="1:23" s="6" customFormat="1" ht="15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2"/>
      <c r="M182" s="2"/>
      <c r="N182" s="2"/>
      <c r="O182" s="480"/>
      <c r="P182" s="527"/>
      <c r="Q182" s="3"/>
      <c r="R182" s="3"/>
      <c r="S182" s="3"/>
      <c r="T182" s="3"/>
      <c r="U182" s="534"/>
      <c r="V182" s="371"/>
      <c r="W182" s="371"/>
    </row>
    <row r="183" spans="1:23" s="6" customFormat="1" ht="15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2"/>
      <c r="M183" s="2"/>
      <c r="N183" s="2"/>
      <c r="O183" s="480"/>
      <c r="P183" s="527"/>
      <c r="Q183" s="3"/>
      <c r="R183" s="3"/>
      <c r="S183" s="3"/>
      <c r="T183" s="3"/>
      <c r="U183" s="534"/>
      <c r="V183" s="371"/>
      <c r="W183" s="371"/>
    </row>
    <row r="184" spans="1:23" s="7" customFormat="1" ht="15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2"/>
      <c r="M184" s="2"/>
      <c r="N184" s="2"/>
      <c r="O184" s="480"/>
      <c r="P184" s="527"/>
      <c r="Q184" s="3"/>
      <c r="R184" s="3"/>
      <c r="S184" s="3"/>
      <c r="T184" s="3"/>
      <c r="U184" s="534"/>
      <c r="V184" s="381"/>
      <c r="W184" s="381"/>
    </row>
    <row r="185" spans="1:23" s="7" customFormat="1" ht="15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2"/>
      <c r="M185" s="2"/>
      <c r="N185" s="2"/>
      <c r="O185" s="480"/>
      <c r="P185" s="527"/>
      <c r="Q185" s="3"/>
      <c r="R185" s="3"/>
      <c r="S185" s="3"/>
      <c r="T185" s="3"/>
      <c r="U185" s="534"/>
      <c r="V185" s="381"/>
      <c r="W185" s="381"/>
    </row>
    <row r="186" spans="1:23" s="7" customFormat="1" ht="15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2"/>
      <c r="M186" s="2"/>
      <c r="N186" s="2"/>
      <c r="O186" s="480"/>
      <c r="P186" s="527"/>
      <c r="Q186" s="3"/>
      <c r="R186" s="3"/>
      <c r="S186" s="3"/>
      <c r="T186" s="3"/>
      <c r="U186" s="534"/>
      <c r="V186" s="381"/>
      <c r="W186" s="381"/>
    </row>
    <row r="187" spans="1:23" s="6" customFormat="1" ht="15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2"/>
      <c r="M187" s="2"/>
      <c r="N187" s="2"/>
      <c r="O187" s="480"/>
      <c r="P187" s="527"/>
      <c r="Q187" s="3"/>
      <c r="R187" s="3"/>
      <c r="S187" s="3"/>
      <c r="T187" s="3"/>
      <c r="U187" s="534"/>
      <c r="V187" s="371"/>
      <c r="W187" s="371"/>
    </row>
    <row r="188" spans="1:23" s="6" customFormat="1" ht="15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2"/>
      <c r="M188" s="2"/>
      <c r="N188" s="2"/>
      <c r="O188" s="480"/>
      <c r="P188" s="527"/>
      <c r="Q188" s="3"/>
      <c r="R188" s="3"/>
      <c r="S188" s="3"/>
      <c r="T188" s="3"/>
      <c r="U188" s="534"/>
      <c r="V188" s="371"/>
      <c r="W188" s="371"/>
    </row>
    <row r="189" spans="1:23" s="6" customFormat="1" ht="15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2"/>
      <c r="M189" s="2"/>
      <c r="N189" s="2"/>
      <c r="O189" s="480"/>
      <c r="P189" s="527"/>
      <c r="Q189" s="3"/>
      <c r="R189" s="3"/>
      <c r="S189" s="3"/>
      <c r="T189" s="3"/>
      <c r="U189" s="534"/>
      <c r="V189" s="371"/>
      <c r="W189" s="371"/>
    </row>
    <row r="190" spans="1:23" s="6" customFormat="1" ht="15">
      <c r="A190" s="3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2"/>
      <c r="M190" s="2"/>
      <c r="N190" s="2"/>
      <c r="O190" s="480"/>
      <c r="P190" s="527"/>
      <c r="Q190" s="3"/>
      <c r="R190" s="3"/>
      <c r="S190" s="3"/>
      <c r="T190" s="3"/>
      <c r="U190" s="534"/>
      <c r="V190" s="371"/>
      <c r="W190" s="371"/>
    </row>
    <row r="191" spans="1:23" s="6" customFormat="1" ht="15">
      <c r="A191" s="3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2"/>
      <c r="M191" s="2"/>
      <c r="N191" s="2"/>
      <c r="O191" s="480"/>
      <c r="P191" s="527"/>
      <c r="Q191" s="3"/>
      <c r="R191" s="3"/>
      <c r="S191" s="3"/>
      <c r="T191" s="3"/>
      <c r="U191" s="534"/>
      <c r="V191" s="371"/>
      <c r="W191" s="371"/>
    </row>
    <row r="192" spans="1:23" s="6" customFormat="1" ht="15">
      <c r="A192" s="3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2"/>
      <c r="M192" s="2"/>
      <c r="N192" s="2"/>
      <c r="O192" s="480"/>
      <c r="P192" s="527"/>
      <c r="Q192" s="3"/>
      <c r="R192" s="3"/>
      <c r="S192" s="3"/>
      <c r="T192" s="3"/>
      <c r="U192" s="534"/>
      <c r="V192" s="371"/>
      <c r="W192" s="371"/>
    </row>
    <row r="193" spans="1:23" s="6" customFormat="1" ht="15">
      <c r="A193" s="3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2"/>
      <c r="M193" s="2"/>
      <c r="N193" s="2"/>
      <c r="O193" s="480"/>
      <c r="P193" s="527"/>
      <c r="Q193" s="3"/>
      <c r="R193" s="3"/>
      <c r="S193" s="3"/>
      <c r="T193" s="3"/>
      <c r="U193" s="534"/>
      <c r="V193" s="371"/>
      <c r="W193" s="371"/>
    </row>
    <row r="194" spans="1:23" s="7" customFormat="1" ht="15">
      <c r="A194" s="3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2"/>
      <c r="M194" s="2"/>
      <c r="N194" s="2"/>
      <c r="O194" s="480"/>
      <c r="P194" s="527"/>
      <c r="Q194" s="3"/>
      <c r="R194" s="3"/>
      <c r="S194" s="3"/>
      <c r="T194" s="3"/>
      <c r="U194" s="534"/>
      <c r="V194" s="381"/>
      <c r="W194" s="381"/>
    </row>
    <row r="195" spans="1:23" s="6" customFormat="1" ht="15">
      <c r="A195" s="3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2"/>
      <c r="M195" s="2"/>
      <c r="N195" s="2"/>
      <c r="O195" s="480"/>
      <c r="P195" s="527"/>
      <c r="Q195" s="3"/>
      <c r="R195" s="3"/>
      <c r="S195" s="3"/>
      <c r="T195" s="3"/>
      <c r="U195" s="534"/>
      <c r="V195" s="371"/>
      <c r="W195" s="371"/>
    </row>
    <row r="196" spans="1:23" s="6" customFormat="1" ht="15">
      <c r="A196" s="3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2"/>
      <c r="M196" s="2"/>
      <c r="N196" s="2"/>
      <c r="O196" s="480"/>
      <c r="P196" s="527"/>
      <c r="Q196" s="3"/>
      <c r="R196" s="3"/>
      <c r="S196" s="3"/>
      <c r="T196" s="3"/>
      <c r="U196" s="534"/>
      <c r="V196" s="371"/>
      <c r="W196" s="371"/>
    </row>
    <row r="197" spans="1:23" s="6" customFormat="1" ht="15">
      <c r="A197" s="3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2"/>
      <c r="M197" s="2"/>
      <c r="N197" s="2"/>
      <c r="O197" s="480"/>
      <c r="P197" s="527"/>
      <c r="Q197" s="3"/>
      <c r="R197" s="3"/>
      <c r="S197" s="3"/>
      <c r="T197" s="3"/>
      <c r="U197" s="534"/>
      <c r="V197" s="371"/>
      <c r="W197" s="371"/>
    </row>
    <row r="198" spans="1:23" s="6" customFormat="1" ht="15">
      <c r="A198" s="3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2"/>
      <c r="M198" s="2"/>
      <c r="N198" s="2"/>
      <c r="O198" s="480"/>
      <c r="P198" s="527"/>
      <c r="Q198" s="3"/>
      <c r="R198" s="3"/>
      <c r="S198" s="3"/>
      <c r="T198" s="3"/>
      <c r="U198" s="534"/>
      <c r="V198" s="371"/>
      <c r="W198" s="371"/>
    </row>
    <row r="199" spans="1:23" s="6" customFormat="1" ht="15">
      <c r="A199" s="3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2"/>
      <c r="M199" s="2"/>
      <c r="N199" s="2"/>
      <c r="O199" s="480"/>
      <c r="P199" s="527"/>
      <c r="Q199" s="3"/>
      <c r="R199" s="3"/>
      <c r="S199" s="3"/>
      <c r="T199" s="3"/>
      <c r="U199" s="534"/>
      <c r="V199" s="371"/>
      <c r="W199" s="371"/>
    </row>
    <row r="200" spans="1:23" s="6" customFormat="1" ht="15">
      <c r="A200" s="3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2"/>
      <c r="M200" s="2"/>
      <c r="N200" s="2"/>
      <c r="O200" s="480"/>
      <c r="P200" s="527"/>
      <c r="Q200" s="3"/>
      <c r="R200" s="3"/>
      <c r="S200" s="3"/>
      <c r="T200" s="3"/>
      <c r="U200" s="534"/>
      <c r="V200" s="371"/>
      <c r="W200" s="371"/>
    </row>
    <row r="201" spans="1:23" s="6" customFormat="1" ht="15">
      <c r="A201" s="3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2"/>
      <c r="M201" s="2"/>
      <c r="N201" s="2"/>
      <c r="O201" s="480"/>
      <c r="P201" s="527"/>
      <c r="Q201" s="3"/>
      <c r="R201" s="3"/>
      <c r="S201" s="3"/>
      <c r="T201" s="3"/>
      <c r="U201" s="534"/>
      <c r="V201" s="371"/>
      <c r="W201" s="371"/>
    </row>
    <row r="202" spans="1:23" s="6" customFormat="1" ht="15">
      <c r="A202" s="3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2"/>
      <c r="M202" s="2"/>
      <c r="N202" s="2"/>
      <c r="O202" s="480"/>
      <c r="P202" s="527"/>
      <c r="Q202" s="3"/>
      <c r="R202" s="3"/>
      <c r="S202" s="3"/>
      <c r="T202" s="3"/>
      <c r="U202" s="534"/>
      <c r="V202" s="371"/>
      <c r="W202" s="371"/>
    </row>
    <row r="203" spans="1:23" s="6" customFormat="1" ht="15">
      <c r="A203" s="3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2"/>
      <c r="M203" s="2"/>
      <c r="N203" s="2"/>
      <c r="O203" s="480"/>
      <c r="P203" s="527"/>
      <c r="Q203" s="3"/>
      <c r="R203" s="3"/>
      <c r="S203" s="3"/>
      <c r="T203" s="3"/>
      <c r="U203" s="534"/>
      <c r="V203" s="371"/>
      <c r="W203" s="371"/>
    </row>
  </sheetData>
  <sheetProtection/>
  <mergeCells count="87">
    <mergeCell ref="O23:U23"/>
    <mergeCell ref="O11:U11"/>
    <mergeCell ref="O18:U18"/>
    <mergeCell ref="U2:U3"/>
    <mergeCell ref="M2:M3"/>
    <mergeCell ref="L2:L3"/>
    <mergeCell ref="O2:P3"/>
    <mergeCell ref="Q2:R3"/>
    <mergeCell ref="S2:T3"/>
    <mergeCell ref="G10:L10"/>
    <mergeCell ref="G8:L8"/>
    <mergeCell ref="O9:U9"/>
    <mergeCell ref="N2:N3"/>
    <mergeCell ref="O8:U8"/>
    <mergeCell ref="A21:B21"/>
    <mergeCell ref="G21:L21"/>
    <mergeCell ref="G4:L4"/>
    <mergeCell ref="O4:U4"/>
    <mergeCell ref="K2:K3"/>
    <mergeCell ref="A1:B1"/>
    <mergeCell ref="A2:A3"/>
    <mergeCell ref="B2:B3"/>
    <mergeCell ref="C2:F2"/>
    <mergeCell ref="G2:J2"/>
    <mergeCell ref="A9:B9"/>
    <mergeCell ref="G9:L9"/>
    <mergeCell ref="A8:B8"/>
    <mergeCell ref="A4:B4"/>
    <mergeCell ref="C4:F4"/>
    <mergeCell ref="A23:B23"/>
    <mergeCell ref="G23:L23"/>
    <mergeCell ref="A11:B11"/>
    <mergeCell ref="C11:F11"/>
    <mergeCell ref="G11:L11"/>
    <mergeCell ref="G19:L19"/>
    <mergeCell ref="O19:U19"/>
    <mergeCell ref="A20:B20"/>
    <mergeCell ref="G20:L20"/>
    <mergeCell ref="O20:U20"/>
    <mergeCell ref="A10:B10"/>
    <mergeCell ref="A18:B18"/>
    <mergeCell ref="G18:L18"/>
    <mergeCell ref="O10:U10"/>
    <mergeCell ref="O21:U21"/>
    <mergeCell ref="A24:B24"/>
    <mergeCell ref="C24:F24"/>
    <mergeCell ref="G24:L24"/>
    <mergeCell ref="O24:U24"/>
    <mergeCell ref="V2:V3"/>
    <mergeCell ref="A22:B22"/>
    <mergeCell ref="G22:L22"/>
    <mergeCell ref="O22:U22"/>
    <mergeCell ref="A19:B19"/>
    <mergeCell ref="W2:W3"/>
    <mergeCell ref="A82:B82"/>
    <mergeCell ref="G82:L82"/>
    <mergeCell ref="A73:B73"/>
    <mergeCell ref="G80:L80"/>
    <mergeCell ref="A81:B81"/>
    <mergeCell ref="A80:B80"/>
    <mergeCell ref="A37:B37"/>
    <mergeCell ref="G37:L37"/>
    <mergeCell ref="O37:U37"/>
    <mergeCell ref="A79:B79"/>
    <mergeCell ref="C76:F76"/>
    <mergeCell ref="G76:L76"/>
    <mergeCell ref="A38:B38"/>
    <mergeCell ref="G38:L38"/>
    <mergeCell ref="O38:U38"/>
    <mergeCell ref="A39:B39"/>
    <mergeCell ref="G39:L39"/>
    <mergeCell ref="A76:B76"/>
    <mergeCell ref="O39:U39"/>
    <mergeCell ref="G71:L71"/>
    <mergeCell ref="O82:U82"/>
    <mergeCell ref="G85:L85"/>
    <mergeCell ref="O81:U81"/>
    <mergeCell ref="C79:F79"/>
    <mergeCell ref="G79:L79"/>
    <mergeCell ref="O79:U79"/>
    <mergeCell ref="G86:L86"/>
    <mergeCell ref="O73:U73"/>
    <mergeCell ref="O80:U80"/>
    <mergeCell ref="G72:L72"/>
    <mergeCell ref="G84:L84"/>
    <mergeCell ref="G83:L83"/>
    <mergeCell ref="G81:L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95"/>
  <sheetViews>
    <sheetView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10.7109375" defaultRowHeight="12.75"/>
  <cols>
    <col min="1" max="1" width="18.7109375" style="480" customWidth="1"/>
    <col min="2" max="2" width="60.7109375" style="1" customWidth="1"/>
    <col min="3" max="9" width="4.28125" style="4" customWidth="1"/>
    <col min="10" max="10" width="5.7109375" style="4" customWidth="1"/>
    <col min="11" max="11" width="4.28125" style="4" customWidth="1"/>
    <col min="12" max="12" width="4.28125" style="2" customWidth="1"/>
    <col min="13" max="13" width="4.7109375" style="2" hidden="1" customWidth="1"/>
    <col min="14" max="14" width="12.7109375" style="2" hidden="1" customWidth="1"/>
    <col min="15" max="15" width="17.28125" style="480" customWidth="1"/>
    <col min="16" max="16" width="38.7109375" style="21" customWidth="1"/>
    <col min="17" max="17" width="15.421875" style="21" customWidth="1"/>
    <col min="18" max="18" width="28.57421875" style="21" customWidth="1"/>
    <col min="19" max="19" width="15.421875" style="480" customWidth="1"/>
    <col min="20" max="20" width="27.28125" style="21" customWidth="1"/>
    <col min="21" max="21" width="29.421875" style="414" bestFit="1" customWidth="1"/>
    <col min="22" max="23" width="0" style="419" hidden="1" customWidth="1"/>
    <col min="24" max="16384" width="10.7109375" style="1" customWidth="1"/>
  </cols>
  <sheetData>
    <row r="1" spans="1:23" s="2" customFormat="1" ht="39.75" customHeight="1" thickBot="1">
      <c r="A1" s="684" t="s">
        <v>667</v>
      </c>
      <c r="B1" s="685"/>
      <c r="C1" s="15"/>
      <c r="D1" s="15"/>
      <c r="E1" s="15"/>
      <c r="F1" s="15"/>
      <c r="G1" s="15"/>
      <c r="H1" s="15"/>
      <c r="I1" s="15"/>
      <c r="J1" s="15"/>
      <c r="K1" s="15"/>
      <c r="L1" s="5"/>
      <c r="M1" s="169"/>
      <c r="N1" s="169"/>
      <c r="O1" s="5"/>
      <c r="P1" s="301"/>
      <c r="Q1" s="21"/>
      <c r="R1" s="21"/>
      <c r="S1" s="480"/>
      <c r="T1" s="21"/>
      <c r="U1" s="406"/>
      <c r="V1" s="407"/>
      <c r="W1" s="407"/>
    </row>
    <row r="2" spans="1:23" ht="18" customHeight="1" thickTop="1">
      <c r="A2" s="702" t="s">
        <v>3</v>
      </c>
      <c r="B2" s="599" t="s">
        <v>2</v>
      </c>
      <c r="C2" s="609" t="s">
        <v>31</v>
      </c>
      <c r="D2" s="610"/>
      <c r="E2" s="610"/>
      <c r="F2" s="610"/>
      <c r="G2" s="609" t="s">
        <v>33</v>
      </c>
      <c r="H2" s="610"/>
      <c r="I2" s="610"/>
      <c r="J2" s="610"/>
      <c r="K2" s="597" t="s">
        <v>34</v>
      </c>
      <c r="L2" s="601" t="s">
        <v>35</v>
      </c>
      <c r="M2" s="698" t="s">
        <v>200</v>
      </c>
      <c r="N2" s="700" t="s">
        <v>203</v>
      </c>
      <c r="O2" s="706" t="s">
        <v>4</v>
      </c>
      <c r="P2" s="603"/>
      <c r="Q2" s="708" t="s">
        <v>5</v>
      </c>
      <c r="R2" s="603"/>
      <c r="S2" s="599" t="s">
        <v>11</v>
      </c>
      <c r="T2" s="599"/>
      <c r="U2" s="599" t="s">
        <v>6</v>
      </c>
      <c r="V2" s="615" t="s">
        <v>215</v>
      </c>
      <c r="W2" s="611" t="s">
        <v>216</v>
      </c>
    </row>
    <row r="3" spans="1:23" ht="17.25" customHeight="1">
      <c r="A3" s="704"/>
      <c r="B3" s="600"/>
      <c r="C3" s="26">
        <v>1</v>
      </c>
      <c r="D3" s="27">
        <v>2</v>
      </c>
      <c r="E3" s="27">
        <v>3</v>
      </c>
      <c r="F3" s="27">
        <v>4</v>
      </c>
      <c r="G3" s="26" t="s">
        <v>0</v>
      </c>
      <c r="H3" s="27" t="s">
        <v>1</v>
      </c>
      <c r="I3" s="27" t="s">
        <v>10</v>
      </c>
      <c r="J3" s="27" t="s">
        <v>32</v>
      </c>
      <c r="K3" s="598"/>
      <c r="L3" s="602"/>
      <c r="M3" s="699"/>
      <c r="N3" s="701"/>
      <c r="O3" s="707"/>
      <c r="P3" s="604"/>
      <c r="Q3" s="709"/>
      <c r="R3" s="604"/>
      <c r="S3" s="600"/>
      <c r="T3" s="600"/>
      <c r="U3" s="600"/>
      <c r="V3" s="616"/>
      <c r="W3" s="612"/>
    </row>
    <row r="4" spans="1:23" s="6" customFormat="1" ht="19.5" customHeight="1">
      <c r="A4" s="588" t="s">
        <v>649</v>
      </c>
      <c r="B4" s="589"/>
      <c r="C4" s="572"/>
      <c r="D4" s="573"/>
      <c r="E4" s="573"/>
      <c r="F4" s="573"/>
      <c r="G4" s="572"/>
      <c r="H4" s="573"/>
      <c r="I4" s="573"/>
      <c r="J4" s="573"/>
      <c r="K4" s="573"/>
      <c r="L4" s="574"/>
      <c r="M4" s="170"/>
      <c r="N4" s="170"/>
      <c r="O4" s="572"/>
      <c r="P4" s="573"/>
      <c r="Q4" s="573"/>
      <c r="R4" s="573"/>
      <c r="S4" s="573"/>
      <c r="T4" s="573"/>
      <c r="U4" s="574"/>
      <c r="V4" s="408"/>
      <c r="W4" s="408"/>
    </row>
    <row r="5" spans="1:23" s="6" customFormat="1" ht="15">
      <c r="A5" s="443" t="str">
        <f>közös!A5</f>
        <v>bioinfub17em</v>
      </c>
      <c r="B5" s="341" t="str">
        <f>közös!B5</f>
        <v>Bioinformatika EA</v>
      </c>
      <c r="C5" s="85" t="str">
        <f>közös!C5</f>
        <v>x</v>
      </c>
      <c r="D5" s="13"/>
      <c r="E5" s="13"/>
      <c r="F5" s="11"/>
      <c r="G5" s="85">
        <f>közös!G5</f>
        <v>2</v>
      </c>
      <c r="H5" s="20" t="s">
        <v>42</v>
      </c>
      <c r="I5" s="20"/>
      <c r="J5" s="57"/>
      <c r="K5" s="87">
        <f>közös!K5</f>
        <v>2</v>
      </c>
      <c r="L5" s="87" t="str">
        <f>közös!L5</f>
        <v>DK</v>
      </c>
      <c r="M5" s="128" t="str">
        <f>közös!M5</f>
        <v>D</v>
      </c>
      <c r="N5" s="128" t="str">
        <f>közös!N5</f>
        <v>–</v>
      </c>
      <c r="O5" s="437" t="s">
        <v>457</v>
      </c>
      <c r="P5" s="363" t="str">
        <f>közös!P5</f>
        <v>Bioinformatika GY (t)</v>
      </c>
      <c r="Q5" s="505"/>
      <c r="R5" s="304"/>
      <c r="S5" s="511"/>
      <c r="T5" s="505"/>
      <c r="U5" s="363" t="str">
        <f>közös!U5</f>
        <v>Vellai Tibor</v>
      </c>
      <c r="V5" s="342" t="str">
        <f>közös!V5</f>
        <v>DJ8ZCZ</v>
      </c>
      <c r="W5" s="342" t="str">
        <f>közös!W5</f>
        <v>GEN</v>
      </c>
    </row>
    <row r="6" spans="1:23" s="6" customFormat="1" ht="15">
      <c r="A6" s="443" t="str">
        <f>közös!A6</f>
        <v>bioinfub17gm</v>
      </c>
      <c r="B6" s="341" t="str">
        <f>közös!B6</f>
        <v>Bioinformatika GY</v>
      </c>
      <c r="C6" s="85" t="str">
        <f>közös!C6</f>
        <v>x</v>
      </c>
      <c r="D6" s="13"/>
      <c r="E6" s="13"/>
      <c r="F6" s="11"/>
      <c r="G6" s="29"/>
      <c r="H6" s="83">
        <f>közös!H6</f>
        <v>2</v>
      </c>
      <c r="I6" s="20"/>
      <c r="J6" s="57"/>
      <c r="K6" s="87">
        <f>közös!K6</f>
        <v>4</v>
      </c>
      <c r="L6" s="87" t="str">
        <f>közös!L6</f>
        <v>Gyj</v>
      </c>
      <c r="M6" s="128" t="str">
        <f>közös!M6</f>
        <v>(5)</v>
      </c>
      <c r="N6" s="128" t="str">
        <f>közös!N6</f>
        <v>számolási</v>
      </c>
      <c r="O6" s="437" t="s">
        <v>456</v>
      </c>
      <c r="P6" s="363" t="str">
        <f>közös!P6</f>
        <v>Bioinformatika EA (t)</v>
      </c>
      <c r="Q6" s="505"/>
      <c r="R6" s="304"/>
      <c r="S6" s="511"/>
      <c r="T6" s="505"/>
      <c r="U6" s="363" t="str">
        <f>közös!U6</f>
        <v>Vellai Tibor</v>
      </c>
      <c r="V6" s="342" t="str">
        <f>közös!V6</f>
        <v>DJ8ZCZ</v>
      </c>
      <c r="W6" s="342" t="str">
        <f>közös!W6</f>
        <v>GEN</v>
      </c>
    </row>
    <row r="7" spans="1:23" s="6" customFormat="1" ht="15">
      <c r="A7" s="443" t="str">
        <f>közös!A7</f>
        <v>biometub17vm</v>
      </c>
      <c r="B7" s="341" t="str">
        <f>közös!B7</f>
        <v>Biometria, haladó biostatisztika EA+GY</v>
      </c>
      <c r="C7" s="85" t="str">
        <f>közös!C7</f>
        <v>x</v>
      </c>
      <c r="D7" s="13"/>
      <c r="E7" s="13"/>
      <c r="F7" s="11"/>
      <c r="G7" s="83">
        <f>közös!G7</f>
        <v>1</v>
      </c>
      <c r="H7" s="83">
        <f>közös!H7</f>
        <v>2</v>
      </c>
      <c r="I7" s="20"/>
      <c r="J7" s="57"/>
      <c r="K7" s="87">
        <f>közös!K7</f>
        <v>5</v>
      </c>
      <c r="L7" s="87" t="str">
        <f>közös!L7</f>
        <v>Gyj</v>
      </c>
      <c r="M7" s="128" t="str">
        <f>közös!M7</f>
        <v>(5)</v>
      </c>
      <c r="N7" s="128" t="str">
        <f>közös!N7</f>
        <v>számolási</v>
      </c>
      <c r="O7" s="450"/>
      <c r="P7" s="316" t="str">
        <f>közös!P7</f>
        <v>–</v>
      </c>
      <c r="Q7" s="505"/>
      <c r="R7" s="304"/>
      <c r="S7" s="511"/>
      <c r="T7" s="505"/>
      <c r="U7" s="363" t="str">
        <f>közös!U7</f>
        <v>Podani János</v>
      </c>
      <c r="V7" s="342" t="str">
        <f>közös!V7</f>
        <v>XF4SL5</v>
      </c>
      <c r="W7" s="342" t="str">
        <f>közös!W7</f>
        <v>NRT</v>
      </c>
    </row>
    <row r="8" spans="1:23" s="6" customFormat="1" ht="15">
      <c r="A8" s="583" t="s">
        <v>39</v>
      </c>
      <c r="B8" s="712"/>
      <c r="C8" s="35">
        <f>SUMIF(C5:C7,"=x",$G5:$G7)+SUMIF(C5:C7,"=x",$H5:$H7)+SUMIF(C5:C7,"=x",$I5:$I7)</f>
        <v>7</v>
      </c>
      <c r="D8" s="36">
        <f>SUMIF(D5:D7,"=x",$G5:$G7)+SUMIF(D5:D7,"=x",$H5:$H7)+SUMIF(D5:D7,"=x",$I5:$I7)</f>
        <v>0</v>
      </c>
      <c r="E8" s="36">
        <f>SUMIF(E5:E7,"=x",$G5:$G7)+SUMIF(E5:E7,"=x",$H5:$H7)+SUMIF(E5:E7,"=x",$I5:$I7)</f>
        <v>0</v>
      </c>
      <c r="F8" s="37">
        <f>SUMIF(F5:F7,"=x",$G5:$G7)+SUMIF(F5:F7,"=x",$H5:$H7)+SUMIF(F5:F7,"=x",$I5:$I7)</f>
        <v>0</v>
      </c>
      <c r="G8" s="658">
        <f>SUM(C8:F8)</f>
        <v>7</v>
      </c>
      <c r="H8" s="591"/>
      <c r="I8" s="591"/>
      <c r="J8" s="591"/>
      <c r="K8" s="591"/>
      <c r="L8" s="592"/>
      <c r="M8" s="114"/>
      <c r="N8" s="114"/>
      <c r="O8" s="580"/>
      <c r="P8" s="581"/>
      <c r="Q8" s="581"/>
      <c r="R8" s="581"/>
      <c r="S8" s="581"/>
      <c r="T8" s="581"/>
      <c r="U8" s="582"/>
      <c r="V8" s="408"/>
      <c r="W8" s="408"/>
    </row>
    <row r="9" spans="1:23" s="6" customFormat="1" ht="15">
      <c r="A9" s="593" t="s">
        <v>40</v>
      </c>
      <c r="B9" s="713"/>
      <c r="C9" s="38">
        <f>SUMIF(C5:C7,"=x",$K5:$K7)</f>
        <v>11</v>
      </c>
      <c r="D9" s="39">
        <f>SUMIF(D5:D7,"=x",$K5:$K7)</f>
        <v>0</v>
      </c>
      <c r="E9" s="39">
        <f>SUMIF(E5:E7,"=x",$K5:$K7)</f>
        <v>0</v>
      </c>
      <c r="F9" s="40">
        <f>SUMIF(F5:F7,"=x",$K5:$K7)</f>
        <v>0</v>
      </c>
      <c r="G9" s="634">
        <f>SUM(C9:F9)</f>
        <v>11</v>
      </c>
      <c r="H9" s="586"/>
      <c r="I9" s="586"/>
      <c r="J9" s="586"/>
      <c r="K9" s="586"/>
      <c r="L9" s="587"/>
      <c r="M9" s="115"/>
      <c r="N9" s="115"/>
      <c r="O9" s="580"/>
      <c r="P9" s="581"/>
      <c r="Q9" s="581"/>
      <c r="R9" s="581"/>
      <c r="S9" s="581"/>
      <c r="T9" s="581"/>
      <c r="U9" s="582"/>
      <c r="V9" s="408"/>
      <c r="W9" s="408"/>
    </row>
    <row r="10" spans="1:23" s="6" customFormat="1" ht="15">
      <c r="A10" s="575" t="s">
        <v>41</v>
      </c>
      <c r="B10" s="710"/>
      <c r="C10" s="32">
        <f>SUMPRODUCT(--(C5:C7="x"),--($L5:$L7="K"))</f>
        <v>0</v>
      </c>
      <c r="D10" s="33">
        <f>SUMPRODUCT(--(D$5:D$7="x"),--($L$5:$L$7="K"))</f>
        <v>0</v>
      </c>
      <c r="E10" s="33">
        <f>SUMPRODUCT(--(E$5:E$7="x"),--($L$5:$L$7="K"))</f>
        <v>0</v>
      </c>
      <c r="F10" s="34">
        <f>SUMPRODUCT(--(F$5:F$7="x"),--($L$5:$L$7="K"))</f>
        <v>0</v>
      </c>
      <c r="G10" s="656">
        <f>SUM(C10:F10)</f>
        <v>0</v>
      </c>
      <c r="H10" s="578"/>
      <c r="I10" s="578"/>
      <c r="J10" s="578"/>
      <c r="K10" s="578"/>
      <c r="L10" s="579"/>
      <c r="M10" s="116"/>
      <c r="N10" s="116"/>
      <c r="O10" s="580"/>
      <c r="P10" s="581"/>
      <c r="Q10" s="581"/>
      <c r="R10" s="581"/>
      <c r="S10" s="581"/>
      <c r="T10" s="581"/>
      <c r="U10" s="582"/>
      <c r="V10" s="408"/>
      <c r="W10" s="408"/>
    </row>
    <row r="11" spans="1:23" s="6" customFormat="1" ht="19.5" customHeight="1">
      <c r="A11" s="588" t="s">
        <v>650</v>
      </c>
      <c r="B11" s="711"/>
      <c r="C11" s="572"/>
      <c r="D11" s="573"/>
      <c r="E11" s="573"/>
      <c r="F11" s="574"/>
      <c r="G11" s="573"/>
      <c r="H11" s="573"/>
      <c r="I11" s="573"/>
      <c r="J11" s="573"/>
      <c r="K11" s="573"/>
      <c r="L11" s="574"/>
      <c r="M11" s="111"/>
      <c r="N11" s="111"/>
      <c r="O11" s="572"/>
      <c r="P11" s="573"/>
      <c r="Q11" s="573"/>
      <c r="R11" s="573"/>
      <c r="S11" s="573"/>
      <c r="T11" s="573"/>
      <c r="U11" s="574"/>
      <c r="V11" s="408"/>
      <c r="W11" s="408"/>
    </row>
    <row r="12" spans="1:23" s="6" customFormat="1" ht="15">
      <c r="A12" s="443" t="str">
        <f>közös!A12</f>
        <v>bioetiub17em</v>
      </c>
      <c r="B12" s="341" t="str">
        <f>közös!B12</f>
        <v>Bioetika és tudományfilozófia EA</v>
      </c>
      <c r="C12" s="85" t="str">
        <f>közös!C12</f>
        <v>x</v>
      </c>
      <c r="D12" s="13"/>
      <c r="E12" s="13"/>
      <c r="F12" s="11"/>
      <c r="G12" s="84">
        <f>közös!G12</f>
        <v>1</v>
      </c>
      <c r="H12" s="20"/>
      <c r="I12" s="20"/>
      <c r="J12" s="30"/>
      <c r="K12" s="87">
        <f>közös!K12</f>
        <v>1</v>
      </c>
      <c r="L12" s="87" t="str">
        <f>közös!L12</f>
        <v>K</v>
      </c>
      <c r="M12" s="128" t="str">
        <f>közös!M12</f>
        <v>írás</v>
      </c>
      <c r="N12" s="128" t="str">
        <f>közös!N12</f>
        <v>–</v>
      </c>
      <c r="O12" s="450"/>
      <c r="P12" s="316" t="str">
        <f>közös!P12</f>
        <v>–</v>
      </c>
      <c r="Q12" s="505"/>
      <c r="R12" s="304"/>
      <c r="S12" s="511"/>
      <c r="T12" s="505"/>
      <c r="U12" s="363" t="str">
        <f>közös!U12</f>
        <v>Lőw Péter</v>
      </c>
      <c r="V12" s="342" t="str">
        <f>közös!V12</f>
        <v>RUU129</v>
      </c>
      <c r="W12" s="342" t="str">
        <f>közös!W12</f>
        <v>ASF</v>
      </c>
    </row>
    <row r="13" spans="1:23" s="6" customFormat="1" ht="15">
      <c r="A13" s="443" t="str">
        <f>közös!A13</f>
        <v>kutmodub17gm</v>
      </c>
      <c r="B13" s="341" t="str">
        <f>közös!B13</f>
        <v>Kutatásmódszertan GY</v>
      </c>
      <c r="C13" s="85" t="str">
        <f>közös!C13</f>
        <v>x</v>
      </c>
      <c r="D13" s="13"/>
      <c r="E13" s="13"/>
      <c r="F13" s="11"/>
      <c r="G13" s="88"/>
      <c r="H13" s="83">
        <f>közös!H13</f>
        <v>3</v>
      </c>
      <c r="I13" s="20"/>
      <c r="J13" s="30" t="s">
        <v>42</v>
      </c>
      <c r="K13" s="87">
        <f>közös!K13</f>
        <v>6</v>
      </c>
      <c r="L13" s="87" t="str">
        <f>közös!L13</f>
        <v>Gyj</v>
      </c>
      <c r="M13" s="128" t="str">
        <f>közös!M13</f>
        <v>(5)</v>
      </c>
      <c r="N13" s="128" t="str">
        <f>közös!N13</f>
        <v>szem-gyak</v>
      </c>
      <c r="O13" s="450"/>
      <c r="P13" s="316" t="str">
        <f>közös!P13</f>
        <v>–</v>
      </c>
      <c r="Q13" s="505"/>
      <c r="R13" s="304"/>
      <c r="S13" s="511"/>
      <c r="T13" s="505"/>
      <c r="U13" s="363" t="str">
        <f>közös!U13</f>
        <v>Miklósi Ádám</v>
      </c>
      <c r="V13" s="342" t="s">
        <v>647</v>
      </c>
      <c r="W13" s="342" t="str">
        <f>közös!W13</f>
        <v>ETO</v>
      </c>
    </row>
    <row r="14" spans="1:23" s="6" customFormat="1" ht="15">
      <c r="A14" s="443" t="str">
        <f>közös!A14</f>
        <v>gentecub17em</v>
      </c>
      <c r="B14" s="341" t="str">
        <f>közös!B14</f>
        <v>Géntechnológia EA</v>
      </c>
      <c r="C14" s="85" t="str">
        <f>közös!C14</f>
        <v>x</v>
      </c>
      <c r="D14" s="13" t="s">
        <v>42</v>
      </c>
      <c r="E14" s="13"/>
      <c r="F14" s="11"/>
      <c r="G14" s="84">
        <f>közös!G14</f>
        <v>2</v>
      </c>
      <c r="H14" s="20"/>
      <c r="I14" s="20"/>
      <c r="J14" s="30" t="s">
        <v>42</v>
      </c>
      <c r="K14" s="87">
        <f>közös!K14</f>
        <v>2</v>
      </c>
      <c r="L14" s="87" t="str">
        <f>közös!L14</f>
        <v>K</v>
      </c>
      <c r="M14" s="128" t="str">
        <f>közös!M14</f>
        <v>írás</v>
      </c>
      <c r="N14" s="128" t="str">
        <f>közös!N14</f>
        <v>–</v>
      </c>
      <c r="O14" s="450"/>
      <c r="P14" s="316" t="str">
        <f>közös!P14</f>
        <v>–</v>
      </c>
      <c r="Q14" s="505"/>
      <c r="R14" s="304"/>
      <c r="S14" s="511"/>
      <c r="T14" s="505"/>
      <c r="U14" s="363" t="str">
        <f>közös!U14</f>
        <v>Málnási-Csizmadia András</v>
      </c>
      <c r="V14" s="342" t="str">
        <f>közös!V14</f>
        <v>TUEPC6</v>
      </c>
      <c r="W14" s="342" t="str">
        <f>közös!W14</f>
        <v>BIK</v>
      </c>
    </row>
    <row r="15" spans="1:23" s="6" customFormat="1" ht="15">
      <c r="A15" s="443" t="str">
        <f>közös!A15</f>
        <v>rendb1ub17em</v>
      </c>
      <c r="B15" s="341" t="str">
        <f>közös!B15</f>
        <v>Rendszerbiológia és omika tudományok I. EA</v>
      </c>
      <c r="C15" s="28"/>
      <c r="D15" s="83" t="str">
        <f>közös!D15</f>
        <v>x</v>
      </c>
      <c r="E15" s="13"/>
      <c r="F15" s="11"/>
      <c r="G15" s="84">
        <f>közös!G15</f>
        <v>2</v>
      </c>
      <c r="H15" s="20"/>
      <c r="I15" s="20" t="s">
        <v>42</v>
      </c>
      <c r="J15" s="30" t="s">
        <v>42</v>
      </c>
      <c r="K15" s="87">
        <f>közös!K15</f>
        <v>2</v>
      </c>
      <c r="L15" s="87" t="str">
        <f>közös!L15</f>
        <v>AK</v>
      </c>
      <c r="M15" s="128" t="str">
        <f>közös!M15</f>
        <v>A</v>
      </c>
      <c r="N15" s="128" t="str">
        <f>közös!N15</f>
        <v>–</v>
      </c>
      <c r="O15" s="472"/>
      <c r="P15" s="316" t="str">
        <f>közös!P15</f>
        <v>–</v>
      </c>
      <c r="Q15" s="505"/>
      <c r="R15" s="304"/>
      <c r="S15" s="511"/>
      <c r="T15" s="505"/>
      <c r="U15" s="363" t="str">
        <f>közös!U15</f>
        <v>Dobolyi Árpád</v>
      </c>
      <c r="V15" s="342" t="str">
        <f>közös!V15</f>
        <v>GLDXEV</v>
      </c>
      <c r="W15" s="342" t="str">
        <f>közös!W15</f>
        <v>ÉNB</v>
      </c>
    </row>
    <row r="16" spans="1:23" s="6" customFormat="1" ht="15">
      <c r="A16" s="443" t="str">
        <f>közös!A16</f>
        <v>terembub17em</v>
      </c>
      <c r="B16" s="341" t="str">
        <f>közös!B16</f>
        <v>Természet és ember EA</v>
      </c>
      <c r="C16" s="28"/>
      <c r="D16" s="13" t="s">
        <v>42</v>
      </c>
      <c r="E16" s="83" t="str">
        <f>közös!E16</f>
        <v>x</v>
      </c>
      <c r="F16" s="11"/>
      <c r="G16" s="84">
        <f>közös!G16</f>
        <v>2</v>
      </c>
      <c r="H16" s="20"/>
      <c r="I16" s="20" t="s">
        <v>42</v>
      </c>
      <c r="J16" s="30" t="s">
        <v>42</v>
      </c>
      <c r="K16" s="87">
        <f>közös!K16</f>
        <v>2</v>
      </c>
      <c r="L16" s="87" t="str">
        <f>közös!L16</f>
        <v>K</v>
      </c>
      <c r="M16" s="128" t="str">
        <f>közös!M16</f>
        <v>írás</v>
      </c>
      <c r="N16" s="128" t="str">
        <f>közös!N16</f>
        <v>–</v>
      </c>
      <c r="O16" s="450"/>
      <c r="P16" s="316" t="str">
        <f>közös!P16</f>
        <v>–</v>
      </c>
      <c r="Q16" s="505"/>
      <c r="R16" s="304"/>
      <c r="S16" s="511"/>
      <c r="T16" s="505"/>
      <c r="U16" s="363" t="str">
        <f>közös!U16</f>
        <v>Oborny Beáta</v>
      </c>
      <c r="V16" s="342" t="str">
        <f>közös!V16</f>
        <v>BZXA89</v>
      </c>
      <c r="W16" s="342" t="str">
        <f>közös!W16</f>
        <v>NRT</v>
      </c>
    </row>
    <row r="17" spans="1:23" s="6" customFormat="1" ht="15">
      <c r="A17" s="443" t="str">
        <f>közös!A17</f>
        <v>mamgy1ub17gm</v>
      </c>
      <c r="B17" s="341" t="str">
        <f>közös!B17</f>
        <v>Magasabb módszertani gyakorlat I. GY</v>
      </c>
      <c r="C17" s="28"/>
      <c r="D17" s="83" t="str">
        <f>közös!D17</f>
        <v>x</v>
      </c>
      <c r="E17" s="13"/>
      <c r="F17" s="11"/>
      <c r="G17" s="88"/>
      <c r="H17" s="83">
        <f>közös!H17</f>
        <v>1</v>
      </c>
      <c r="I17" s="20"/>
      <c r="J17" s="30"/>
      <c r="K17" s="87">
        <f>közös!K17</f>
        <v>4</v>
      </c>
      <c r="L17" s="87" t="str">
        <f>közös!L17</f>
        <v>HF</v>
      </c>
      <c r="M17" s="128" t="str">
        <f>közös!M17</f>
        <v>(3)</v>
      </c>
      <c r="N17" s="128"/>
      <c r="O17" s="450"/>
      <c r="P17" s="316" t="str">
        <f>közös!P17</f>
        <v>–</v>
      </c>
      <c r="Q17" s="505"/>
      <c r="R17" s="304"/>
      <c r="S17" s="511"/>
      <c r="T17" s="505"/>
      <c r="U17" s="87"/>
      <c r="V17" s="87"/>
      <c r="W17" s="87"/>
    </row>
    <row r="18" spans="1:23" s="6" customFormat="1" ht="15">
      <c r="A18" s="583" t="s">
        <v>39</v>
      </c>
      <c r="B18" s="584"/>
      <c r="C18" s="35">
        <f>SUMIF(C12:C17,"=x",$G12:$G17)+SUMIF(C12:C17,"=x",$H12:$H17)+SUMIF(C12:C17,"=x",$I12:$I17)</f>
        <v>6</v>
      </c>
      <c r="D18" s="36">
        <f>SUMIF(D12:D17,"=x",$G12:$G17)+SUMIF(D12:D17,"=x",$H12:$H17)+SUMIF(D12:D17,"=x",$I12:$I17)</f>
        <v>3</v>
      </c>
      <c r="E18" s="36">
        <f>SUMIF(E12:E17,"=x",$G12:$G17)+SUMIF(E12:E17,"=x",$H12:$H17)+SUMIF(E12:E17,"=x",$I12:$I17)</f>
        <v>2</v>
      </c>
      <c r="F18" s="36">
        <f>SUMIF(F12:F17,"=x",$G12:$G17)+SUMIF(F12:F17,"=x",$H12:$H17)+SUMIF(F12:F17,"=x",$I12:$I17)</f>
        <v>0</v>
      </c>
      <c r="G18" s="590">
        <f aca="true" t="shared" si="0" ref="G18:G23">SUM(C18:F18)</f>
        <v>11</v>
      </c>
      <c r="H18" s="591"/>
      <c r="I18" s="591"/>
      <c r="J18" s="591"/>
      <c r="K18" s="591"/>
      <c r="L18" s="592"/>
      <c r="M18" s="114"/>
      <c r="N18" s="114"/>
      <c r="O18" s="580"/>
      <c r="P18" s="581"/>
      <c r="Q18" s="581"/>
      <c r="R18" s="581"/>
      <c r="S18" s="581"/>
      <c r="T18" s="581"/>
      <c r="U18" s="582"/>
      <c r="V18" s="408"/>
      <c r="W18" s="408"/>
    </row>
    <row r="19" spans="1:23" s="6" customFormat="1" ht="15">
      <c r="A19" s="593" t="s">
        <v>40</v>
      </c>
      <c r="B19" s="594"/>
      <c r="C19" s="38">
        <f>SUMIF(C12:C17,"=x",$K12:$K17)</f>
        <v>9</v>
      </c>
      <c r="D19" s="39">
        <f>SUMIF(D12:D17,"=x",$K12:$K17)</f>
        <v>6</v>
      </c>
      <c r="E19" s="39">
        <f>SUMIF(E12:E17,"=x",$K12:$K17)</f>
        <v>2</v>
      </c>
      <c r="F19" s="39">
        <f>SUMIF(F12:F17,"=x",$K12:$K17)</f>
        <v>0</v>
      </c>
      <c r="G19" s="585">
        <f t="shared" si="0"/>
        <v>17</v>
      </c>
      <c r="H19" s="586"/>
      <c r="I19" s="586"/>
      <c r="J19" s="586"/>
      <c r="K19" s="586"/>
      <c r="L19" s="587"/>
      <c r="M19" s="115"/>
      <c r="N19" s="115"/>
      <c r="O19" s="580"/>
      <c r="P19" s="581"/>
      <c r="Q19" s="581"/>
      <c r="R19" s="581"/>
      <c r="S19" s="581"/>
      <c r="T19" s="581"/>
      <c r="U19" s="582"/>
      <c r="V19" s="408"/>
      <c r="W19" s="408"/>
    </row>
    <row r="20" spans="1:23" s="6" customFormat="1" ht="15.75" thickBot="1">
      <c r="A20" s="575" t="s">
        <v>41</v>
      </c>
      <c r="B20" s="576"/>
      <c r="C20" s="32">
        <f>SUMPRODUCT(--(C12:C17="x"),--($L12:$L17="K"))</f>
        <v>2</v>
      </c>
      <c r="D20" s="33">
        <f>SUMPRODUCT(--(D12:D17="x"),--($L12:$L17="K"))</f>
        <v>0</v>
      </c>
      <c r="E20" s="33">
        <f>SUMPRODUCT(--(E12:E17="x"),--($L12:$L17="K"))</f>
        <v>1</v>
      </c>
      <c r="F20" s="33">
        <f>SUMPRODUCT(--(F$5:F$7="x"),--($L$5:$L$7="K"))</f>
        <v>0</v>
      </c>
      <c r="G20" s="577">
        <f t="shared" si="0"/>
        <v>3</v>
      </c>
      <c r="H20" s="578"/>
      <c r="I20" s="578"/>
      <c r="J20" s="578"/>
      <c r="K20" s="578"/>
      <c r="L20" s="579"/>
      <c r="M20" s="116"/>
      <c r="N20" s="116"/>
      <c r="O20" s="580"/>
      <c r="P20" s="581"/>
      <c r="Q20" s="581"/>
      <c r="R20" s="581"/>
      <c r="S20" s="581"/>
      <c r="T20" s="581"/>
      <c r="U20" s="582"/>
      <c r="V20" s="408"/>
      <c r="W20" s="408"/>
    </row>
    <row r="21" spans="1:23" s="6" customFormat="1" ht="15" customHeight="1" thickTop="1">
      <c r="A21" s="660" t="s">
        <v>251</v>
      </c>
      <c r="B21" s="661"/>
      <c r="C21" s="150">
        <f aca="true" t="shared" si="1" ref="C21:F23">SUM(C8,C18)</f>
        <v>13</v>
      </c>
      <c r="D21" s="155">
        <f t="shared" si="1"/>
        <v>3</v>
      </c>
      <c r="E21" s="155">
        <f t="shared" si="1"/>
        <v>2</v>
      </c>
      <c r="F21" s="156">
        <f t="shared" si="1"/>
        <v>0</v>
      </c>
      <c r="G21" s="679">
        <f t="shared" si="0"/>
        <v>18</v>
      </c>
      <c r="H21" s="680"/>
      <c r="I21" s="680"/>
      <c r="J21" s="680"/>
      <c r="K21" s="680"/>
      <c r="L21" s="681"/>
      <c r="M21" s="250"/>
      <c r="N21" s="250"/>
      <c r="O21" s="686"/>
      <c r="P21" s="687"/>
      <c r="Q21" s="687"/>
      <c r="R21" s="687"/>
      <c r="S21" s="687"/>
      <c r="T21" s="687"/>
      <c r="U21" s="687"/>
      <c r="V21" s="181"/>
      <c r="W21" s="367"/>
    </row>
    <row r="22" spans="1:23" s="6" customFormat="1" ht="15" customHeight="1">
      <c r="A22" s="664" t="s">
        <v>250</v>
      </c>
      <c r="B22" s="665"/>
      <c r="C22" s="146">
        <f t="shared" si="1"/>
        <v>20</v>
      </c>
      <c r="D22" s="157">
        <f t="shared" si="1"/>
        <v>6</v>
      </c>
      <c r="E22" s="157">
        <f t="shared" si="1"/>
        <v>2</v>
      </c>
      <c r="F22" s="158">
        <f t="shared" si="1"/>
        <v>0</v>
      </c>
      <c r="G22" s="666">
        <f t="shared" si="0"/>
        <v>28</v>
      </c>
      <c r="H22" s="667"/>
      <c r="I22" s="667"/>
      <c r="J22" s="667"/>
      <c r="K22" s="667"/>
      <c r="L22" s="668"/>
      <c r="M22" s="251"/>
      <c r="N22" s="251"/>
      <c r="O22" s="689"/>
      <c r="P22" s="690"/>
      <c r="Q22" s="690"/>
      <c r="R22" s="690"/>
      <c r="S22" s="690"/>
      <c r="T22" s="690"/>
      <c r="U22" s="690"/>
      <c r="V22" s="181"/>
      <c r="W22" s="367"/>
    </row>
    <row r="23" spans="1:23" s="6" customFormat="1" ht="15" customHeight="1" thickBot="1">
      <c r="A23" s="669" t="s">
        <v>249</v>
      </c>
      <c r="B23" s="670"/>
      <c r="C23" s="151">
        <f t="shared" si="1"/>
        <v>2</v>
      </c>
      <c r="D23" s="159">
        <f t="shared" si="1"/>
        <v>0</v>
      </c>
      <c r="E23" s="159">
        <f t="shared" si="1"/>
        <v>1</v>
      </c>
      <c r="F23" s="160">
        <f t="shared" si="1"/>
        <v>0</v>
      </c>
      <c r="G23" s="671">
        <f t="shared" si="0"/>
        <v>3</v>
      </c>
      <c r="H23" s="672"/>
      <c r="I23" s="672"/>
      <c r="J23" s="672"/>
      <c r="K23" s="672"/>
      <c r="L23" s="673"/>
      <c r="M23" s="252"/>
      <c r="N23" s="252"/>
      <c r="O23" s="692"/>
      <c r="P23" s="693"/>
      <c r="Q23" s="693"/>
      <c r="R23" s="693"/>
      <c r="S23" s="693"/>
      <c r="T23" s="693"/>
      <c r="U23" s="693"/>
      <c r="V23" s="181"/>
      <c r="W23" s="367"/>
    </row>
    <row r="24" spans="1:23" s="6" customFormat="1" ht="19.5" customHeight="1" thickTop="1">
      <c r="A24" s="588" t="s">
        <v>662</v>
      </c>
      <c r="B24" s="589"/>
      <c r="C24" s="572"/>
      <c r="D24" s="573"/>
      <c r="E24" s="573"/>
      <c r="F24" s="573"/>
      <c r="G24" s="572"/>
      <c r="H24" s="573"/>
      <c r="I24" s="573"/>
      <c r="J24" s="573"/>
      <c r="K24" s="573"/>
      <c r="L24" s="574"/>
      <c r="M24" s="111"/>
      <c r="N24" s="111"/>
      <c r="O24" s="572"/>
      <c r="P24" s="573"/>
      <c r="Q24" s="573"/>
      <c r="R24" s="573"/>
      <c r="S24" s="573"/>
      <c r="T24" s="573"/>
      <c r="U24" s="574"/>
      <c r="V24" s="408"/>
      <c r="W24" s="408"/>
    </row>
    <row r="25" spans="1:23" s="6" customFormat="1" ht="13.5" customHeight="1">
      <c r="A25" s="200"/>
      <c r="B25" s="197" t="s">
        <v>663</v>
      </c>
      <c r="C25" s="192"/>
      <c r="D25" s="193"/>
      <c r="E25" s="193"/>
      <c r="F25" s="193"/>
      <c r="G25" s="192"/>
      <c r="H25" s="193"/>
      <c r="I25" s="193"/>
      <c r="J25" s="193"/>
      <c r="K25" s="193"/>
      <c r="L25" s="194"/>
      <c r="M25" s="111"/>
      <c r="N25" s="111"/>
      <c r="O25" s="59"/>
      <c r="P25" s="306"/>
      <c r="Q25" s="306"/>
      <c r="R25" s="306"/>
      <c r="S25" s="59"/>
      <c r="T25" s="306"/>
      <c r="U25" s="385"/>
      <c r="V25" s="367"/>
      <c r="W25" s="367"/>
    </row>
    <row r="26" spans="1:23" s="6" customFormat="1" ht="15">
      <c r="A26" s="437" t="s">
        <v>577</v>
      </c>
      <c r="B26" s="345" t="s">
        <v>47</v>
      </c>
      <c r="C26" s="93" t="s">
        <v>36</v>
      </c>
      <c r="D26" s="13"/>
      <c r="E26" s="13"/>
      <c r="F26" s="13"/>
      <c r="G26" s="29" t="s">
        <v>42</v>
      </c>
      <c r="H26" s="20"/>
      <c r="I26" s="20">
        <v>3</v>
      </c>
      <c r="J26" s="30"/>
      <c r="K26" s="31">
        <v>5</v>
      </c>
      <c r="L26" s="31" t="s">
        <v>38</v>
      </c>
      <c r="M26" s="113" t="s">
        <v>207</v>
      </c>
      <c r="N26" s="113" t="s">
        <v>213</v>
      </c>
      <c r="O26" s="450"/>
      <c r="P26" s="302" t="s">
        <v>206</v>
      </c>
      <c r="Q26" s="505"/>
      <c r="R26" s="304"/>
      <c r="S26" s="511"/>
      <c r="T26" s="505"/>
      <c r="U26" s="409" t="s">
        <v>669</v>
      </c>
      <c r="V26" s="405" t="s">
        <v>668</v>
      </c>
      <c r="W26" s="367" t="s">
        <v>389</v>
      </c>
    </row>
    <row r="27" spans="1:23" s="6" customFormat="1" ht="15">
      <c r="A27" s="437" t="s">
        <v>578</v>
      </c>
      <c r="B27" s="343" t="s">
        <v>48</v>
      </c>
      <c r="C27" s="28"/>
      <c r="D27" s="13" t="s">
        <v>36</v>
      </c>
      <c r="E27" s="13"/>
      <c r="F27" s="13"/>
      <c r="G27" s="29">
        <v>2</v>
      </c>
      <c r="H27" s="20"/>
      <c r="I27" s="20"/>
      <c r="J27" s="30"/>
      <c r="K27" s="31">
        <v>2</v>
      </c>
      <c r="L27" s="31" t="s">
        <v>37</v>
      </c>
      <c r="M27" s="113" t="s">
        <v>214</v>
      </c>
      <c r="N27" s="113" t="s">
        <v>206</v>
      </c>
      <c r="O27" s="450"/>
      <c r="P27" s="302" t="s">
        <v>206</v>
      </c>
      <c r="Q27" s="505"/>
      <c r="R27" s="304"/>
      <c r="S27" s="511"/>
      <c r="T27" s="505"/>
      <c r="U27" s="410" t="s">
        <v>53</v>
      </c>
      <c r="V27" s="367" t="s">
        <v>387</v>
      </c>
      <c r="W27" s="367" t="s">
        <v>288</v>
      </c>
    </row>
    <row r="28" spans="1:23" s="6" customFormat="1" ht="15">
      <c r="A28" s="437" t="s">
        <v>579</v>
      </c>
      <c r="B28" s="343" t="s">
        <v>49</v>
      </c>
      <c r="C28" s="28"/>
      <c r="D28" s="13" t="s">
        <v>36</v>
      </c>
      <c r="E28" s="13"/>
      <c r="F28" s="13"/>
      <c r="G28" s="29">
        <v>2</v>
      </c>
      <c r="H28" s="20"/>
      <c r="I28" s="20"/>
      <c r="J28" s="30"/>
      <c r="K28" s="31">
        <v>2</v>
      </c>
      <c r="L28" s="31" t="s">
        <v>37</v>
      </c>
      <c r="M28" s="113" t="s">
        <v>214</v>
      </c>
      <c r="N28" s="113" t="s">
        <v>206</v>
      </c>
      <c r="O28" s="450"/>
      <c r="P28" s="302" t="s">
        <v>206</v>
      </c>
      <c r="Q28" s="505"/>
      <c r="R28" s="304"/>
      <c r="S28" s="511"/>
      <c r="T28" s="505"/>
      <c r="U28" s="410" t="s">
        <v>54</v>
      </c>
      <c r="V28" s="367" t="s">
        <v>388</v>
      </c>
      <c r="W28" s="367" t="s">
        <v>389</v>
      </c>
    </row>
    <row r="29" spans="1:23" s="6" customFormat="1" ht="15">
      <c r="A29" s="437" t="s">
        <v>580</v>
      </c>
      <c r="B29" s="343" t="s">
        <v>50</v>
      </c>
      <c r="C29" s="28"/>
      <c r="D29" s="13" t="s">
        <v>36</v>
      </c>
      <c r="E29" s="13"/>
      <c r="F29" s="13"/>
      <c r="G29" s="29">
        <v>2</v>
      </c>
      <c r="H29" s="20"/>
      <c r="I29" s="20"/>
      <c r="J29" s="30"/>
      <c r="K29" s="31">
        <v>2</v>
      </c>
      <c r="L29" s="31" t="s">
        <v>37</v>
      </c>
      <c r="M29" s="113" t="s">
        <v>214</v>
      </c>
      <c r="N29" s="113" t="s">
        <v>206</v>
      </c>
      <c r="O29" s="450"/>
      <c r="P29" s="302" t="s">
        <v>206</v>
      </c>
      <c r="Q29" s="505"/>
      <c r="R29" s="304"/>
      <c r="S29" s="511"/>
      <c r="T29" s="505"/>
      <c r="U29" s="410" t="s">
        <v>55</v>
      </c>
      <c r="V29" s="367" t="s">
        <v>390</v>
      </c>
      <c r="W29" s="367" t="s">
        <v>389</v>
      </c>
    </row>
    <row r="30" spans="1:23" s="6" customFormat="1" ht="15">
      <c r="A30" s="437" t="s">
        <v>581</v>
      </c>
      <c r="B30" s="343" t="s">
        <v>392</v>
      </c>
      <c r="C30" s="28"/>
      <c r="D30" s="13" t="s">
        <v>36</v>
      </c>
      <c r="E30" s="13"/>
      <c r="F30" s="13"/>
      <c r="G30" s="29">
        <v>4</v>
      </c>
      <c r="H30" s="20"/>
      <c r="I30" s="20"/>
      <c r="J30" s="30"/>
      <c r="K30" s="31">
        <v>4</v>
      </c>
      <c r="L30" s="31" t="s">
        <v>37</v>
      </c>
      <c r="M30" s="113" t="s">
        <v>214</v>
      </c>
      <c r="N30" s="113" t="s">
        <v>206</v>
      </c>
      <c r="O30" s="450"/>
      <c r="P30" s="302" t="s">
        <v>206</v>
      </c>
      <c r="Q30" s="505"/>
      <c r="R30" s="304"/>
      <c r="S30" s="511"/>
      <c r="T30" s="505"/>
      <c r="U30" s="411" t="s">
        <v>53</v>
      </c>
      <c r="V30" s="367" t="s">
        <v>387</v>
      </c>
      <c r="W30" s="367" t="s">
        <v>288</v>
      </c>
    </row>
    <row r="31" spans="1:23" s="6" customFormat="1" ht="15">
      <c r="A31" s="437" t="s">
        <v>582</v>
      </c>
      <c r="B31" s="343" t="s">
        <v>395</v>
      </c>
      <c r="C31" s="28"/>
      <c r="D31" s="13" t="s">
        <v>36</v>
      </c>
      <c r="E31" s="13"/>
      <c r="F31" s="13"/>
      <c r="G31" s="29"/>
      <c r="H31" s="20"/>
      <c r="I31" s="20">
        <v>3</v>
      </c>
      <c r="J31" s="30"/>
      <c r="K31" s="31">
        <v>5</v>
      </c>
      <c r="L31" s="31" t="s">
        <v>38</v>
      </c>
      <c r="M31" s="162" t="s">
        <v>204</v>
      </c>
      <c r="N31" s="113" t="s">
        <v>213</v>
      </c>
      <c r="O31" s="472"/>
      <c r="P31" s="302" t="s">
        <v>206</v>
      </c>
      <c r="Q31" s="505"/>
      <c r="R31" s="304"/>
      <c r="S31" s="511"/>
      <c r="T31" s="505"/>
      <c r="U31" s="410" t="s">
        <v>56</v>
      </c>
      <c r="V31" s="367" t="s">
        <v>394</v>
      </c>
      <c r="W31" s="367" t="s">
        <v>389</v>
      </c>
    </row>
    <row r="32" spans="1:23" s="6" customFormat="1" ht="15">
      <c r="A32" s="437" t="s">
        <v>583</v>
      </c>
      <c r="B32" s="343" t="s">
        <v>51</v>
      </c>
      <c r="C32" s="28"/>
      <c r="D32" s="13"/>
      <c r="E32" s="13" t="s">
        <v>36</v>
      </c>
      <c r="F32" s="13"/>
      <c r="G32" s="29">
        <v>2</v>
      </c>
      <c r="H32" s="20"/>
      <c r="I32" s="20"/>
      <c r="J32" s="30"/>
      <c r="K32" s="31">
        <v>2</v>
      </c>
      <c r="L32" s="31" t="s">
        <v>37</v>
      </c>
      <c r="M32" s="113" t="s">
        <v>214</v>
      </c>
      <c r="N32" s="113" t="s">
        <v>206</v>
      </c>
      <c r="O32" s="472"/>
      <c r="P32" s="302" t="s">
        <v>206</v>
      </c>
      <c r="Q32" s="505"/>
      <c r="R32" s="304"/>
      <c r="S32" s="511"/>
      <c r="T32" s="505"/>
      <c r="U32" s="410" t="s">
        <v>133</v>
      </c>
      <c r="V32" s="412" t="s">
        <v>314</v>
      </c>
      <c r="W32" s="367" t="s">
        <v>288</v>
      </c>
    </row>
    <row r="33" spans="1:23" s="6" customFormat="1" ht="15">
      <c r="A33" s="437" t="s">
        <v>584</v>
      </c>
      <c r="B33" s="343" t="s">
        <v>397</v>
      </c>
      <c r="C33" s="28"/>
      <c r="D33" s="13"/>
      <c r="E33" s="13" t="s">
        <v>36</v>
      </c>
      <c r="F33" s="13"/>
      <c r="G33" s="29"/>
      <c r="H33" s="20">
        <v>2</v>
      </c>
      <c r="I33" s="20"/>
      <c r="J33" s="30"/>
      <c r="K33" s="31">
        <v>3</v>
      </c>
      <c r="L33" s="31" t="s">
        <v>38</v>
      </c>
      <c r="M33" s="162" t="s">
        <v>204</v>
      </c>
      <c r="N33" s="113" t="s">
        <v>354</v>
      </c>
      <c r="O33" s="472"/>
      <c r="P33" s="302" t="s">
        <v>206</v>
      </c>
      <c r="Q33" s="505"/>
      <c r="R33" s="304"/>
      <c r="S33" s="511"/>
      <c r="T33" s="505"/>
      <c r="U33" s="410" t="s">
        <v>72</v>
      </c>
      <c r="V33" s="367" t="s">
        <v>396</v>
      </c>
      <c r="W33" s="367" t="s">
        <v>389</v>
      </c>
    </row>
    <row r="34" spans="1:23" s="6" customFormat="1" ht="15">
      <c r="A34" s="437" t="s">
        <v>716</v>
      </c>
      <c r="B34" s="560" t="s">
        <v>443</v>
      </c>
      <c r="C34" s="28"/>
      <c r="D34" s="13"/>
      <c r="E34" s="13" t="s">
        <v>36</v>
      </c>
      <c r="F34" s="13"/>
      <c r="G34" s="29">
        <v>2</v>
      </c>
      <c r="H34" s="20"/>
      <c r="I34" s="20"/>
      <c r="J34" s="30"/>
      <c r="K34" s="31">
        <v>3</v>
      </c>
      <c r="L34" s="31" t="s">
        <v>37</v>
      </c>
      <c r="M34" s="162" t="s">
        <v>214</v>
      </c>
      <c r="N34" s="113" t="s">
        <v>206</v>
      </c>
      <c r="O34" s="450"/>
      <c r="P34" s="302" t="s">
        <v>206</v>
      </c>
      <c r="Q34" s="505"/>
      <c r="R34" s="304"/>
      <c r="S34" s="511"/>
      <c r="T34" s="505"/>
      <c r="U34" s="410" t="s">
        <v>57</v>
      </c>
      <c r="V34" s="367" t="s">
        <v>393</v>
      </c>
      <c r="W34" s="367" t="s">
        <v>288</v>
      </c>
    </row>
    <row r="35" spans="1:23" s="6" customFormat="1" ht="15">
      <c r="A35" s="437" t="s">
        <v>585</v>
      </c>
      <c r="B35" s="343" t="s">
        <v>52</v>
      </c>
      <c r="C35" s="28"/>
      <c r="D35" s="13"/>
      <c r="E35" s="13" t="s">
        <v>36</v>
      </c>
      <c r="F35" s="13"/>
      <c r="G35" s="29">
        <v>2</v>
      </c>
      <c r="H35" s="20"/>
      <c r="I35" s="20"/>
      <c r="J35" s="30"/>
      <c r="K35" s="31">
        <v>2</v>
      </c>
      <c r="L35" s="31" t="s">
        <v>37</v>
      </c>
      <c r="M35" s="113" t="s">
        <v>214</v>
      </c>
      <c r="N35" s="113" t="s">
        <v>206</v>
      </c>
      <c r="O35" s="450"/>
      <c r="P35" s="302" t="s">
        <v>206</v>
      </c>
      <c r="Q35" s="505"/>
      <c r="R35" s="304"/>
      <c r="S35" s="511"/>
      <c r="T35" s="505"/>
      <c r="U35" s="410" t="s">
        <v>133</v>
      </c>
      <c r="V35" s="412" t="s">
        <v>314</v>
      </c>
      <c r="W35" s="367" t="s">
        <v>288</v>
      </c>
    </row>
    <row r="36" spans="1:23" s="6" customFormat="1" ht="15">
      <c r="A36" s="437" t="s">
        <v>586</v>
      </c>
      <c r="B36" s="344" t="s">
        <v>149</v>
      </c>
      <c r="C36" s="28"/>
      <c r="D36" s="13"/>
      <c r="E36" s="13" t="s">
        <v>36</v>
      </c>
      <c r="F36" s="13"/>
      <c r="G36" s="29"/>
      <c r="H36" s="20">
        <v>1</v>
      </c>
      <c r="I36" s="20"/>
      <c r="J36" s="30"/>
      <c r="K36" s="31">
        <v>4</v>
      </c>
      <c r="L36" s="31" t="s">
        <v>38</v>
      </c>
      <c r="M36" s="162" t="s">
        <v>204</v>
      </c>
      <c r="N36" s="113" t="s">
        <v>206</v>
      </c>
      <c r="O36" s="455" t="s">
        <v>464</v>
      </c>
      <c r="P36" s="354" t="s">
        <v>391</v>
      </c>
      <c r="Q36" s="505"/>
      <c r="R36" s="304"/>
      <c r="S36" s="511"/>
      <c r="T36" s="505"/>
      <c r="U36" s="410"/>
      <c r="V36" s="408"/>
      <c r="W36" s="408"/>
    </row>
    <row r="37" spans="1:23" s="6" customFormat="1" ht="15">
      <c r="A37" s="583" t="s">
        <v>39</v>
      </c>
      <c r="B37" s="584"/>
      <c r="C37" s="35">
        <f>SUMIF(C26:C36,"=x",$G26:$G36)+SUMIF(C26:C36,"=x",$H26:$H36)+SUMIF(C26:C36,"=x",$I26:$I36)</f>
        <v>3</v>
      </c>
      <c r="D37" s="36">
        <f>SUMIF(D26:D36,"=x",$G26:$G36)+SUMIF(D26:D36,"=x",$H26:$H36)+SUMIF(D26:D36,"=x",$I26:$I36)</f>
        <v>13</v>
      </c>
      <c r="E37" s="36">
        <f>SUMIF(E26:E36,"=x",$G26:$G36)+SUMIF(E26:E36,"=x",$H26:$H36)+SUMIF(E26:E36,"=x",$I26:$I36)</f>
        <v>9</v>
      </c>
      <c r="F37" s="36">
        <f>SUMIF(F26:F35,"=x",$G26:$G35)+SUMIF(F26:F35,"=x",$H26:$H35)+SUMIF(F26:F35,"=x",$I26:$I35)</f>
        <v>0</v>
      </c>
      <c r="G37" s="590">
        <f>SUM(C37:F37)</f>
        <v>25</v>
      </c>
      <c r="H37" s="591"/>
      <c r="I37" s="591"/>
      <c r="J37" s="591"/>
      <c r="K37" s="591"/>
      <c r="L37" s="592"/>
      <c r="M37" s="114"/>
      <c r="N37" s="114"/>
      <c r="O37" s="580"/>
      <c r="P37" s="581"/>
      <c r="Q37" s="581"/>
      <c r="R37" s="581"/>
      <c r="S37" s="581"/>
      <c r="T37" s="581"/>
      <c r="U37" s="582"/>
      <c r="V37" s="408"/>
      <c r="W37" s="408"/>
    </row>
    <row r="38" spans="1:23" s="6" customFormat="1" ht="15">
      <c r="A38" s="593" t="s">
        <v>40</v>
      </c>
      <c r="B38" s="594"/>
      <c r="C38" s="38">
        <f>SUMIF(C26:C36,"=x",$K26:$K36)</f>
        <v>5</v>
      </c>
      <c r="D38" s="39">
        <f>SUMIF(D26:D36,"=x",$K26:$K36)</f>
        <v>15</v>
      </c>
      <c r="E38" s="39">
        <f>SUMIF(E26:E36,"=x",$K26:$K36)</f>
        <v>14</v>
      </c>
      <c r="F38" s="39">
        <f>SUMIF(F26:F35,"=x",$K26:$K35)</f>
        <v>0</v>
      </c>
      <c r="G38" s="585">
        <f>SUM(C38:F38)</f>
        <v>34</v>
      </c>
      <c r="H38" s="586"/>
      <c r="I38" s="586"/>
      <c r="J38" s="586"/>
      <c r="K38" s="586"/>
      <c r="L38" s="587"/>
      <c r="M38" s="115"/>
      <c r="N38" s="115"/>
      <c r="O38" s="580"/>
      <c r="P38" s="581"/>
      <c r="Q38" s="581"/>
      <c r="R38" s="581"/>
      <c r="S38" s="581"/>
      <c r="T38" s="581"/>
      <c r="U38" s="582"/>
      <c r="V38" s="408"/>
      <c r="W38" s="408"/>
    </row>
    <row r="39" spans="1:23" s="6" customFormat="1" ht="15">
      <c r="A39" s="575" t="s">
        <v>41</v>
      </c>
      <c r="B39" s="576"/>
      <c r="C39" s="32">
        <f>SUMPRODUCT(--(C26:C36="x"),--($L26:$L36="K"))</f>
        <v>0</v>
      </c>
      <c r="D39" s="33">
        <f>SUMPRODUCT(--(D26:D36="x"),--($L26:$L36="K"))</f>
        <v>4</v>
      </c>
      <c r="E39" s="33">
        <f>SUMPRODUCT(--(E26:E36="x"),--($L26:$L36="K"))</f>
        <v>3</v>
      </c>
      <c r="F39" s="33">
        <f>SUMPRODUCT(--(F26:F35="x"),--($L26:$L35="K"))</f>
        <v>0</v>
      </c>
      <c r="G39" s="577">
        <f>SUM(C39:F39)</f>
        <v>7</v>
      </c>
      <c r="H39" s="578"/>
      <c r="I39" s="578"/>
      <c r="J39" s="578"/>
      <c r="K39" s="578"/>
      <c r="L39" s="579"/>
      <c r="M39" s="116"/>
      <c r="N39" s="116"/>
      <c r="O39" s="580"/>
      <c r="P39" s="581"/>
      <c r="Q39" s="581"/>
      <c r="R39" s="581"/>
      <c r="S39" s="581"/>
      <c r="T39" s="581"/>
      <c r="U39" s="582"/>
      <c r="V39" s="408"/>
      <c r="W39" s="408"/>
    </row>
    <row r="40" spans="2:23" s="6" customFormat="1" ht="13.5" customHeight="1">
      <c r="B40" s="198" t="s">
        <v>386</v>
      </c>
      <c r="C40" s="58" t="s">
        <v>46</v>
      </c>
      <c r="D40" s="59"/>
      <c r="E40" s="59"/>
      <c r="F40" s="59"/>
      <c r="G40" s="58"/>
      <c r="H40" s="59"/>
      <c r="I40" s="59"/>
      <c r="J40" s="59"/>
      <c r="K40" s="59"/>
      <c r="L40" s="60"/>
      <c r="M40" s="187"/>
      <c r="N40" s="187"/>
      <c r="O40" s="58"/>
      <c r="P40" s="306"/>
      <c r="Q40" s="306"/>
      <c r="R40" s="306"/>
      <c r="S40" s="59"/>
      <c r="T40" s="306"/>
      <c r="U40" s="413"/>
      <c r="V40" s="408"/>
      <c r="W40" s="408"/>
    </row>
    <row r="41" spans="1:23" ht="15">
      <c r="A41" s="445" t="s">
        <v>587</v>
      </c>
      <c r="B41" s="343" t="s">
        <v>58</v>
      </c>
      <c r="C41" s="28" t="s">
        <v>36</v>
      </c>
      <c r="D41" s="61"/>
      <c r="E41" s="13"/>
      <c r="F41" s="63"/>
      <c r="G41" s="29">
        <v>2</v>
      </c>
      <c r="H41" s="20"/>
      <c r="I41" s="61"/>
      <c r="J41" s="61"/>
      <c r="K41" s="31">
        <v>2</v>
      </c>
      <c r="L41" s="31" t="s">
        <v>37</v>
      </c>
      <c r="M41" s="113" t="s">
        <v>214</v>
      </c>
      <c r="N41" s="113" t="s">
        <v>206</v>
      </c>
      <c r="O41" s="450"/>
      <c r="P41" s="302" t="s">
        <v>206</v>
      </c>
      <c r="Q41" s="505"/>
      <c r="R41" s="304"/>
      <c r="S41" s="511"/>
      <c r="T41" s="505"/>
      <c r="U41" s="410" t="s">
        <v>55</v>
      </c>
      <c r="V41" s="367" t="s">
        <v>390</v>
      </c>
      <c r="W41" s="367" t="s">
        <v>389</v>
      </c>
    </row>
    <row r="42" spans="1:23" ht="15">
      <c r="A42" s="445" t="s">
        <v>588</v>
      </c>
      <c r="B42" s="343" t="s">
        <v>398</v>
      </c>
      <c r="C42" s="28"/>
      <c r="D42" s="13" t="s">
        <v>36</v>
      </c>
      <c r="E42" s="13"/>
      <c r="F42" s="63"/>
      <c r="G42" s="29">
        <v>1</v>
      </c>
      <c r="H42" s="20"/>
      <c r="I42" s="61"/>
      <c r="J42" s="61"/>
      <c r="K42" s="31">
        <v>1</v>
      </c>
      <c r="L42" s="31" t="s">
        <v>37</v>
      </c>
      <c r="M42" s="113" t="s">
        <v>214</v>
      </c>
      <c r="N42" s="113" t="s">
        <v>206</v>
      </c>
      <c r="O42" s="450"/>
      <c r="P42" s="302" t="s">
        <v>206</v>
      </c>
      <c r="Q42" s="505"/>
      <c r="R42" s="304"/>
      <c r="S42" s="511"/>
      <c r="T42" s="505"/>
      <c r="U42" s="410" t="s">
        <v>53</v>
      </c>
      <c r="V42" s="367" t="s">
        <v>387</v>
      </c>
      <c r="W42" s="367" t="s">
        <v>288</v>
      </c>
    </row>
    <row r="43" spans="1:23" ht="15">
      <c r="A43" s="445" t="s">
        <v>589</v>
      </c>
      <c r="B43" s="343" t="s">
        <v>59</v>
      </c>
      <c r="C43" s="28"/>
      <c r="D43" s="13" t="s">
        <v>36</v>
      </c>
      <c r="E43" s="61"/>
      <c r="F43" s="63"/>
      <c r="G43" s="29">
        <v>2</v>
      </c>
      <c r="H43" s="20"/>
      <c r="I43" s="61"/>
      <c r="J43" s="61"/>
      <c r="K43" s="31">
        <v>2</v>
      </c>
      <c r="L43" s="31" t="s">
        <v>37</v>
      </c>
      <c r="M43" s="113" t="s">
        <v>201</v>
      </c>
      <c r="N43" s="113" t="s">
        <v>206</v>
      </c>
      <c r="O43" s="450"/>
      <c r="P43" s="302" t="s">
        <v>206</v>
      </c>
      <c r="Q43" s="505"/>
      <c r="R43" s="304"/>
      <c r="S43" s="511"/>
      <c r="T43" s="505"/>
      <c r="U43" s="410" t="s">
        <v>71</v>
      </c>
      <c r="V43" s="355" t="s">
        <v>399</v>
      </c>
      <c r="W43" s="355" t="s">
        <v>288</v>
      </c>
    </row>
    <row r="44" spans="1:23" ht="15">
      <c r="A44" s="445" t="s">
        <v>590</v>
      </c>
      <c r="B44" s="343" t="s">
        <v>60</v>
      </c>
      <c r="C44" s="28" t="s">
        <v>36</v>
      </c>
      <c r="D44" s="61"/>
      <c r="E44" s="13"/>
      <c r="F44" s="63"/>
      <c r="G44" s="29">
        <v>2</v>
      </c>
      <c r="H44" s="20"/>
      <c r="I44" s="61"/>
      <c r="J44" s="61"/>
      <c r="K44" s="31">
        <v>2</v>
      </c>
      <c r="L44" s="31" t="s">
        <v>37</v>
      </c>
      <c r="M44" s="113" t="s">
        <v>214</v>
      </c>
      <c r="N44" s="113" t="s">
        <v>206</v>
      </c>
      <c r="O44" s="450"/>
      <c r="P44" s="302" t="s">
        <v>206</v>
      </c>
      <c r="Q44" s="505"/>
      <c r="R44" s="304"/>
      <c r="S44" s="511"/>
      <c r="T44" s="505"/>
      <c r="U44" s="410" t="s">
        <v>72</v>
      </c>
      <c r="V44" s="367" t="s">
        <v>396</v>
      </c>
      <c r="W44" s="367" t="s">
        <v>389</v>
      </c>
    </row>
    <row r="45" spans="1:23" ht="15">
      <c r="A45" s="445" t="s">
        <v>591</v>
      </c>
      <c r="B45" s="343" t="s">
        <v>61</v>
      </c>
      <c r="C45" s="28"/>
      <c r="D45" s="13" t="s">
        <v>36</v>
      </c>
      <c r="E45" s="61"/>
      <c r="F45" s="63"/>
      <c r="G45" s="29">
        <v>2</v>
      </c>
      <c r="H45" s="20"/>
      <c r="I45" s="61"/>
      <c r="J45" s="61"/>
      <c r="K45" s="31">
        <v>2</v>
      </c>
      <c r="L45" s="31" t="s">
        <v>37</v>
      </c>
      <c r="M45" s="113" t="s">
        <v>214</v>
      </c>
      <c r="N45" s="113" t="s">
        <v>206</v>
      </c>
      <c r="O45" s="450"/>
      <c r="P45" s="302" t="s">
        <v>206</v>
      </c>
      <c r="Q45" s="505"/>
      <c r="R45" s="304"/>
      <c r="S45" s="511"/>
      <c r="T45" s="505"/>
      <c r="U45" s="410" t="s">
        <v>54</v>
      </c>
      <c r="V45" s="355" t="s">
        <v>388</v>
      </c>
      <c r="W45" s="355" t="s">
        <v>389</v>
      </c>
    </row>
    <row r="46" spans="1:23" ht="15">
      <c r="A46" s="445" t="s">
        <v>592</v>
      </c>
      <c r="B46" s="343" t="s">
        <v>62</v>
      </c>
      <c r="C46" s="28" t="s">
        <v>36</v>
      </c>
      <c r="D46" s="61"/>
      <c r="E46" s="13"/>
      <c r="F46" s="63"/>
      <c r="G46" s="29">
        <v>2</v>
      </c>
      <c r="H46" s="20"/>
      <c r="I46" s="61"/>
      <c r="J46" s="61"/>
      <c r="K46" s="31">
        <v>2</v>
      </c>
      <c r="L46" s="31" t="s">
        <v>37</v>
      </c>
      <c r="M46" s="113" t="s">
        <v>214</v>
      </c>
      <c r="N46" s="113" t="s">
        <v>206</v>
      </c>
      <c r="O46" s="450"/>
      <c r="P46" s="302" t="s">
        <v>206</v>
      </c>
      <c r="Q46" s="505"/>
      <c r="R46" s="304"/>
      <c r="S46" s="511"/>
      <c r="T46" s="505"/>
      <c r="U46" s="410" t="s">
        <v>73</v>
      </c>
      <c r="V46" s="355" t="s">
        <v>400</v>
      </c>
      <c r="W46" s="355" t="s">
        <v>389</v>
      </c>
    </row>
    <row r="47" spans="1:23" ht="15">
      <c r="A47" s="445" t="s">
        <v>593</v>
      </c>
      <c r="B47" s="343" t="s">
        <v>63</v>
      </c>
      <c r="C47" s="28"/>
      <c r="D47" s="13" t="s">
        <v>36</v>
      </c>
      <c r="E47" s="61"/>
      <c r="F47" s="63"/>
      <c r="G47" s="29">
        <v>2</v>
      </c>
      <c r="H47" s="20"/>
      <c r="I47" s="61"/>
      <c r="J47" s="61"/>
      <c r="K47" s="31">
        <v>2</v>
      </c>
      <c r="L47" s="31" t="s">
        <v>37</v>
      </c>
      <c r="M47" s="113" t="s">
        <v>214</v>
      </c>
      <c r="N47" s="113" t="s">
        <v>206</v>
      </c>
      <c r="O47" s="450"/>
      <c r="P47" s="302" t="s">
        <v>206</v>
      </c>
      <c r="Q47" s="505"/>
      <c r="R47" s="304"/>
      <c r="S47" s="511"/>
      <c r="T47" s="505"/>
      <c r="U47" s="410" t="s">
        <v>56</v>
      </c>
      <c r="V47" s="367" t="s">
        <v>394</v>
      </c>
      <c r="W47" s="367" t="s">
        <v>389</v>
      </c>
    </row>
    <row r="48" spans="1:23" ht="15">
      <c r="A48" s="445" t="s">
        <v>594</v>
      </c>
      <c r="B48" s="560" t="s">
        <v>715</v>
      </c>
      <c r="C48" s="28"/>
      <c r="D48" s="13" t="s">
        <v>36</v>
      </c>
      <c r="E48" s="61"/>
      <c r="F48" s="63"/>
      <c r="G48" s="29"/>
      <c r="H48" s="20">
        <v>2</v>
      </c>
      <c r="I48" s="61"/>
      <c r="J48" s="61"/>
      <c r="K48" s="31">
        <v>2</v>
      </c>
      <c r="L48" s="31" t="s">
        <v>38</v>
      </c>
      <c r="M48" s="162" t="s">
        <v>214</v>
      </c>
      <c r="N48" s="113" t="s">
        <v>206</v>
      </c>
      <c r="O48" s="450"/>
      <c r="P48" s="302" t="s">
        <v>206</v>
      </c>
      <c r="Q48" s="505"/>
      <c r="R48" s="304"/>
      <c r="S48" s="511"/>
      <c r="T48" s="505"/>
      <c r="U48" s="410" t="s">
        <v>56</v>
      </c>
      <c r="V48" s="367" t="s">
        <v>394</v>
      </c>
      <c r="W48" s="367" t="s">
        <v>389</v>
      </c>
    </row>
    <row r="49" spans="1:23" ht="15">
      <c r="A49" s="445" t="s">
        <v>595</v>
      </c>
      <c r="B49" s="343" t="s">
        <v>64</v>
      </c>
      <c r="C49" s="28"/>
      <c r="D49" s="13" t="s">
        <v>36</v>
      </c>
      <c r="E49" s="61"/>
      <c r="F49" s="63"/>
      <c r="G49" s="29">
        <v>1</v>
      </c>
      <c r="H49" s="20"/>
      <c r="I49" s="61"/>
      <c r="J49" s="61"/>
      <c r="K49" s="31">
        <v>1</v>
      </c>
      <c r="L49" s="31" t="s">
        <v>37</v>
      </c>
      <c r="M49" s="113" t="s">
        <v>201</v>
      </c>
      <c r="N49" s="113" t="s">
        <v>206</v>
      </c>
      <c r="O49" s="450"/>
      <c r="P49" s="302" t="s">
        <v>206</v>
      </c>
      <c r="Q49" s="505"/>
      <c r="R49" s="304"/>
      <c r="S49" s="511"/>
      <c r="T49" s="505"/>
      <c r="U49" s="410" t="s">
        <v>74</v>
      </c>
      <c r="V49" s="355" t="s">
        <v>401</v>
      </c>
      <c r="W49" s="355" t="s">
        <v>288</v>
      </c>
    </row>
    <row r="50" spans="1:23" ht="15">
      <c r="A50" s="445" t="s">
        <v>596</v>
      </c>
      <c r="B50" s="343" t="s">
        <v>65</v>
      </c>
      <c r="C50" s="28"/>
      <c r="D50" s="13" t="s">
        <v>36</v>
      </c>
      <c r="E50" s="61"/>
      <c r="F50" s="63"/>
      <c r="G50" s="29"/>
      <c r="H50" s="20">
        <v>2</v>
      </c>
      <c r="I50" s="61"/>
      <c r="J50" s="61"/>
      <c r="K50" s="31">
        <v>3</v>
      </c>
      <c r="L50" s="31" t="s">
        <v>38</v>
      </c>
      <c r="M50" s="162" t="s">
        <v>204</v>
      </c>
      <c r="N50" s="113" t="s">
        <v>208</v>
      </c>
      <c r="O50" s="450"/>
      <c r="P50" s="302" t="s">
        <v>206</v>
      </c>
      <c r="Q50" s="505"/>
      <c r="R50" s="304"/>
      <c r="S50" s="511"/>
      <c r="T50" s="505"/>
      <c r="U50" s="410" t="s">
        <v>74</v>
      </c>
      <c r="V50" s="355" t="s">
        <v>401</v>
      </c>
      <c r="W50" s="355" t="s">
        <v>288</v>
      </c>
    </row>
    <row r="51" spans="1:23" ht="15">
      <c r="A51" s="445" t="s">
        <v>597</v>
      </c>
      <c r="B51" s="343" t="s">
        <v>69</v>
      </c>
      <c r="C51" s="28"/>
      <c r="D51" s="13" t="s">
        <v>36</v>
      </c>
      <c r="E51" s="61"/>
      <c r="F51" s="63"/>
      <c r="G51" s="29">
        <v>1</v>
      </c>
      <c r="H51" s="20"/>
      <c r="I51" s="61"/>
      <c r="J51" s="61"/>
      <c r="K51" s="31">
        <v>1</v>
      </c>
      <c r="L51" s="31" t="s">
        <v>37</v>
      </c>
      <c r="M51" s="113" t="s">
        <v>214</v>
      </c>
      <c r="N51" s="113" t="s">
        <v>206</v>
      </c>
      <c r="O51" s="450"/>
      <c r="P51" s="302" t="s">
        <v>206</v>
      </c>
      <c r="Q51" s="505"/>
      <c r="R51" s="304"/>
      <c r="S51" s="511"/>
      <c r="T51" s="505"/>
      <c r="U51" s="410" t="s">
        <v>75</v>
      </c>
      <c r="V51" s="375" t="s">
        <v>402</v>
      </c>
      <c r="W51" s="355" t="s">
        <v>288</v>
      </c>
    </row>
    <row r="52" spans="1:23" ht="15">
      <c r="A52" s="445" t="s">
        <v>598</v>
      </c>
      <c r="B52" s="343" t="s">
        <v>70</v>
      </c>
      <c r="C52" s="28"/>
      <c r="D52" s="61"/>
      <c r="E52" s="13" t="s">
        <v>36</v>
      </c>
      <c r="F52" s="63"/>
      <c r="G52" s="29"/>
      <c r="H52" s="20">
        <v>2</v>
      </c>
      <c r="I52" s="61"/>
      <c r="J52" s="61"/>
      <c r="K52" s="31">
        <v>3</v>
      </c>
      <c r="L52" s="31" t="s">
        <v>38</v>
      </c>
      <c r="M52" s="162" t="s">
        <v>204</v>
      </c>
      <c r="N52" s="113" t="s">
        <v>206</v>
      </c>
      <c r="O52" s="450"/>
      <c r="P52" s="302" t="s">
        <v>206</v>
      </c>
      <c r="Q52" s="505"/>
      <c r="R52" s="304"/>
      <c r="S52" s="511"/>
      <c r="T52" s="505"/>
      <c r="U52" s="410" t="s">
        <v>75</v>
      </c>
      <c r="V52" s="375" t="s">
        <v>402</v>
      </c>
      <c r="W52" s="355" t="s">
        <v>288</v>
      </c>
    </row>
    <row r="53" spans="1:23" ht="15">
      <c r="A53" s="445" t="s">
        <v>599</v>
      </c>
      <c r="B53" s="343" t="s">
        <v>66</v>
      </c>
      <c r="C53" s="28"/>
      <c r="D53" s="13" t="s">
        <v>36</v>
      </c>
      <c r="E53" s="61"/>
      <c r="F53" s="63"/>
      <c r="G53" s="29">
        <v>2</v>
      </c>
      <c r="H53" s="20"/>
      <c r="I53" s="61"/>
      <c r="J53" s="61"/>
      <c r="K53" s="31">
        <v>2</v>
      </c>
      <c r="L53" s="31" t="s">
        <v>37</v>
      </c>
      <c r="M53" s="113" t="s">
        <v>214</v>
      </c>
      <c r="N53" s="113" t="s">
        <v>206</v>
      </c>
      <c r="O53" s="455" t="s">
        <v>462</v>
      </c>
      <c r="P53" s="354" t="s">
        <v>211</v>
      </c>
      <c r="Q53" s="449" t="s">
        <v>457</v>
      </c>
      <c r="R53" s="544" t="s">
        <v>77</v>
      </c>
      <c r="S53" s="511"/>
      <c r="T53" s="505"/>
      <c r="U53" s="410" t="s">
        <v>72</v>
      </c>
      <c r="V53" s="367" t="s">
        <v>396</v>
      </c>
      <c r="W53" s="367" t="s">
        <v>389</v>
      </c>
    </row>
    <row r="54" spans="1:23" ht="15">
      <c r="A54" s="445" t="s">
        <v>600</v>
      </c>
      <c r="B54" s="343" t="s">
        <v>67</v>
      </c>
      <c r="C54" s="28"/>
      <c r="D54" s="61"/>
      <c r="E54" s="13" t="s">
        <v>36</v>
      </c>
      <c r="F54" s="63"/>
      <c r="G54" s="29"/>
      <c r="H54" s="20"/>
      <c r="I54" s="61">
        <v>2</v>
      </c>
      <c r="J54" s="61"/>
      <c r="K54" s="31">
        <v>3</v>
      </c>
      <c r="L54" s="31" t="s">
        <v>38</v>
      </c>
      <c r="M54" s="162" t="s">
        <v>204</v>
      </c>
      <c r="N54" s="113" t="s">
        <v>213</v>
      </c>
      <c r="O54" s="473" t="s">
        <v>462</v>
      </c>
      <c r="P54" s="353" t="s">
        <v>211</v>
      </c>
      <c r="Q54" s="471" t="s">
        <v>457</v>
      </c>
      <c r="R54" s="545" t="s">
        <v>77</v>
      </c>
      <c r="S54" s="515" t="s">
        <v>599</v>
      </c>
      <c r="T54" s="506" t="s">
        <v>66</v>
      </c>
      <c r="U54" s="410" t="s">
        <v>72</v>
      </c>
      <c r="V54" s="367" t="s">
        <v>396</v>
      </c>
      <c r="W54" s="367" t="s">
        <v>389</v>
      </c>
    </row>
    <row r="55" spans="1:23" ht="15">
      <c r="A55" s="445" t="s">
        <v>601</v>
      </c>
      <c r="B55" s="343" t="s">
        <v>404</v>
      </c>
      <c r="C55" s="28"/>
      <c r="D55" s="13" t="s">
        <v>36</v>
      </c>
      <c r="E55" s="61"/>
      <c r="F55" s="63"/>
      <c r="G55" s="29"/>
      <c r="H55" s="20">
        <v>2</v>
      </c>
      <c r="I55" s="61"/>
      <c r="J55" s="61"/>
      <c r="K55" s="31">
        <v>3</v>
      </c>
      <c r="L55" s="31" t="s">
        <v>38</v>
      </c>
      <c r="M55" s="162" t="s">
        <v>204</v>
      </c>
      <c r="N55" s="113" t="s">
        <v>208</v>
      </c>
      <c r="O55" s="452"/>
      <c r="P55" s="352" t="s">
        <v>206</v>
      </c>
      <c r="Q55" s="505"/>
      <c r="R55" s="304"/>
      <c r="S55" s="511"/>
      <c r="T55" s="505"/>
      <c r="U55" s="410" t="s">
        <v>133</v>
      </c>
      <c r="V55" s="375" t="s">
        <v>314</v>
      </c>
      <c r="W55" s="367" t="s">
        <v>288</v>
      </c>
    </row>
    <row r="56" spans="1:23" ht="15">
      <c r="A56" s="445" t="s">
        <v>602</v>
      </c>
      <c r="B56" s="560" t="s">
        <v>714</v>
      </c>
      <c r="C56" s="28"/>
      <c r="D56" s="61"/>
      <c r="E56" s="13" t="s">
        <v>36</v>
      </c>
      <c r="F56" s="63"/>
      <c r="G56" s="29"/>
      <c r="H56" s="20">
        <v>2</v>
      </c>
      <c r="I56" s="61"/>
      <c r="J56" s="61"/>
      <c r="K56" s="31">
        <v>2</v>
      </c>
      <c r="L56" s="31" t="s">
        <v>38</v>
      </c>
      <c r="M56" s="162" t="s">
        <v>214</v>
      </c>
      <c r="N56" s="113" t="s">
        <v>206</v>
      </c>
      <c r="O56" s="452"/>
      <c r="P56" s="352" t="s">
        <v>206</v>
      </c>
      <c r="Q56" s="505"/>
      <c r="R56" s="304"/>
      <c r="S56" s="511"/>
      <c r="T56" s="505"/>
      <c r="U56" s="410" t="s">
        <v>73</v>
      </c>
      <c r="V56" s="355" t="s">
        <v>400</v>
      </c>
      <c r="W56" s="355" t="s">
        <v>389</v>
      </c>
    </row>
    <row r="57" spans="1:23" ht="15">
      <c r="A57" s="445" t="s">
        <v>603</v>
      </c>
      <c r="B57" s="343" t="s">
        <v>403</v>
      </c>
      <c r="C57" s="28"/>
      <c r="D57" s="13" t="s">
        <v>36</v>
      </c>
      <c r="E57" s="61"/>
      <c r="F57" s="63"/>
      <c r="G57" s="29"/>
      <c r="H57" s="20">
        <v>2</v>
      </c>
      <c r="I57" s="61"/>
      <c r="J57" s="61"/>
      <c r="K57" s="31">
        <v>3</v>
      </c>
      <c r="L57" s="31" t="s">
        <v>38</v>
      </c>
      <c r="M57" s="162" t="s">
        <v>204</v>
      </c>
      <c r="N57" s="113" t="s">
        <v>208</v>
      </c>
      <c r="O57" s="452"/>
      <c r="P57" s="352" t="s">
        <v>206</v>
      </c>
      <c r="Q57" s="505"/>
      <c r="R57" s="304"/>
      <c r="S57" s="511"/>
      <c r="T57" s="505"/>
      <c r="U57" s="410" t="s">
        <v>76</v>
      </c>
      <c r="V57" s="355" t="s">
        <v>405</v>
      </c>
      <c r="W57" s="355" t="s">
        <v>288</v>
      </c>
    </row>
    <row r="58" spans="1:23" ht="15">
      <c r="A58" s="445" t="s">
        <v>604</v>
      </c>
      <c r="B58" s="343" t="s">
        <v>408</v>
      </c>
      <c r="C58" s="28"/>
      <c r="D58" s="13" t="s">
        <v>36</v>
      </c>
      <c r="E58" s="61"/>
      <c r="F58" s="63"/>
      <c r="G58" s="29"/>
      <c r="H58" s="20">
        <v>2</v>
      </c>
      <c r="I58" s="61"/>
      <c r="J58" s="61"/>
      <c r="K58" s="31">
        <v>3</v>
      </c>
      <c r="L58" s="31" t="s">
        <v>38</v>
      </c>
      <c r="M58" s="162" t="s">
        <v>204</v>
      </c>
      <c r="N58" s="113" t="s">
        <v>354</v>
      </c>
      <c r="O58" s="452"/>
      <c r="P58" s="352" t="s">
        <v>206</v>
      </c>
      <c r="Q58" s="505"/>
      <c r="R58" s="304"/>
      <c r="S58" s="511"/>
      <c r="T58" s="505"/>
      <c r="U58" s="410" t="s">
        <v>133</v>
      </c>
      <c r="V58" s="375" t="s">
        <v>314</v>
      </c>
      <c r="W58" s="367" t="s">
        <v>288</v>
      </c>
    </row>
    <row r="59" spans="1:23" ht="15">
      <c r="A59" s="445" t="s">
        <v>605</v>
      </c>
      <c r="B59" s="343" t="s">
        <v>406</v>
      </c>
      <c r="C59" s="28"/>
      <c r="D59" s="61"/>
      <c r="E59" s="13" t="s">
        <v>36</v>
      </c>
      <c r="F59" s="63"/>
      <c r="G59" s="29"/>
      <c r="H59" s="20"/>
      <c r="I59" s="61">
        <v>2</v>
      </c>
      <c r="J59" s="61"/>
      <c r="K59" s="31">
        <v>3</v>
      </c>
      <c r="L59" s="31" t="s">
        <v>38</v>
      </c>
      <c r="M59" s="162" t="s">
        <v>204</v>
      </c>
      <c r="N59" s="113" t="s">
        <v>213</v>
      </c>
      <c r="O59" s="437" t="s">
        <v>585</v>
      </c>
      <c r="P59" s="352" t="s">
        <v>454</v>
      </c>
      <c r="Q59" s="505"/>
      <c r="R59" s="304"/>
      <c r="S59" s="511"/>
      <c r="T59" s="505"/>
      <c r="U59" s="410" t="s">
        <v>409</v>
      </c>
      <c r="V59" s="375" t="s">
        <v>410</v>
      </c>
      <c r="W59" s="355" t="s">
        <v>288</v>
      </c>
    </row>
    <row r="60" spans="1:23" ht="15">
      <c r="A60" s="445" t="s">
        <v>606</v>
      </c>
      <c r="B60" s="343" t="s">
        <v>455</v>
      </c>
      <c r="C60" s="28"/>
      <c r="D60" s="61"/>
      <c r="E60" s="13" t="s">
        <v>36</v>
      </c>
      <c r="F60" s="63"/>
      <c r="G60" s="29"/>
      <c r="H60" s="20"/>
      <c r="I60" s="61">
        <v>5</v>
      </c>
      <c r="J60" s="61"/>
      <c r="K60" s="31">
        <v>8</v>
      </c>
      <c r="L60" s="31" t="s">
        <v>38</v>
      </c>
      <c r="M60" s="162" t="s">
        <v>204</v>
      </c>
      <c r="N60" s="113" t="s">
        <v>213</v>
      </c>
      <c r="O60" s="473" t="s">
        <v>581</v>
      </c>
      <c r="P60" s="353" t="s">
        <v>407</v>
      </c>
      <c r="Q60" s="505"/>
      <c r="R60" s="304"/>
      <c r="S60" s="511"/>
      <c r="T60" s="505"/>
      <c r="U60" s="410" t="s">
        <v>57</v>
      </c>
      <c r="V60" s="367" t="s">
        <v>393</v>
      </c>
      <c r="W60" s="367" t="s">
        <v>288</v>
      </c>
    </row>
    <row r="61" spans="1:23" ht="15">
      <c r="A61" s="445" t="s">
        <v>607</v>
      </c>
      <c r="B61" s="343" t="s">
        <v>68</v>
      </c>
      <c r="C61" s="28"/>
      <c r="D61" s="13" t="s">
        <v>36</v>
      </c>
      <c r="E61" s="61"/>
      <c r="F61" s="63"/>
      <c r="G61" s="29"/>
      <c r="H61" s="20"/>
      <c r="I61" s="61">
        <v>2</v>
      </c>
      <c r="J61" s="61"/>
      <c r="K61" s="31">
        <v>3</v>
      </c>
      <c r="L61" s="31" t="s">
        <v>38</v>
      </c>
      <c r="M61" s="162" t="s">
        <v>204</v>
      </c>
      <c r="N61" s="113" t="s">
        <v>213</v>
      </c>
      <c r="O61" s="450"/>
      <c r="P61" s="302" t="s">
        <v>206</v>
      </c>
      <c r="Q61" s="505"/>
      <c r="R61" s="304"/>
      <c r="S61" s="511"/>
      <c r="T61" s="505"/>
      <c r="U61" s="410" t="s">
        <v>54</v>
      </c>
      <c r="V61" s="355" t="s">
        <v>388</v>
      </c>
      <c r="W61" s="355" t="s">
        <v>389</v>
      </c>
    </row>
    <row r="62" spans="1:23" s="9" customFormat="1" ht="15">
      <c r="A62" s="535"/>
      <c r="B62" s="209" t="s">
        <v>248</v>
      </c>
      <c r="C62" s="210">
        <f>SUMIF(C41:C61,"=x",$K41:$K61)</f>
        <v>6</v>
      </c>
      <c r="D62" s="210">
        <f>SUMIF(D41:D61,"=x",$K41:$K61)</f>
        <v>28</v>
      </c>
      <c r="E62" s="210">
        <f>SUMIF(E41:E61,"=x",$K41:$K61)</f>
        <v>19</v>
      </c>
      <c r="F62" s="210">
        <f>SUMIF(F41:F61,"=x",$K41:$K61)</f>
        <v>0</v>
      </c>
      <c r="G62" s="639">
        <f>SUM(C62:F62)</f>
        <v>53</v>
      </c>
      <c r="H62" s="640"/>
      <c r="I62" s="640"/>
      <c r="J62" s="640"/>
      <c r="K62" s="640"/>
      <c r="L62" s="641"/>
      <c r="M62" s="227"/>
      <c r="N62" s="228"/>
      <c r="O62" s="520"/>
      <c r="P62" s="308"/>
      <c r="Q62" s="308"/>
      <c r="R62" s="308"/>
      <c r="S62" s="477"/>
      <c r="T62" s="308"/>
      <c r="U62" s="386"/>
      <c r="V62" s="340"/>
      <c r="W62" s="340"/>
    </row>
    <row r="63" spans="1:23" s="6" customFormat="1" ht="13.5" customHeight="1">
      <c r="A63" s="200"/>
      <c r="B63" s="204" t="s">
        <v>325</v>
      </c>
      <c r="C63" s="205">
        <v>2</v>
      </c>
      <c r="D63" s="206">
        <v>8</v>
      </c>
      <c r="E63" s="206">
        <v>7</v>
      </c>
      <c r="F63" s="207">
        <v>5</v>
      </c>
      <c r="G63" s="642">
        <f>SUM(C63:F63)</f>
        <v>22</v>
      </c>
      <c r="H63" s="586"/>
      <c r="I63" s="586"/>
      <c r="J63" s="586"/>
      <c r="K63" s="586"/>
      <c r="L63" s="587"/>
      <c r="M63" s="249"/>
      <c r="N63" s="315"/>
      <c r="O63" s="202"/>
      <c r="P63" s="317"/>
      <c r="Q63" s="317"/>
      <c r="R63" s="317"/>
      <c r="S63" s="203"/>
      <c r="T63" s="317"/>
      <c r="U63" s="397"/>
      <c r="V63" s="367"/>
      <c r="W63" s="367"/>
    </row>
    <row r="64" spans="1:23" s="6" customFormat="1" ht="19.5" customHeight="1">
      <c r="A64" s="588" t="s">
        <v>651</v>
      </c>
      <c r="B64" s="589"/>
      <c r="C64" s="572"/>
      <c r="D64" s="573"/>
      <c r="E64" s="573"/>
      <c r="F64" s="573"/>
      <c r="G64" s="572"/>
      <c r="H64" s="573"/>
      <c r="I64" s="573"/>
      <c r="J64" s="573"/>
      <c r="K64" s="573"/>
      <c r="L64" s="574"/>
      <c r="M64" s="195"/>
      <c r="N64" s="195"/>
      <c r="O64" s="572"/>
      <c r="P64" s="573"/>
      <c r="Q64" s="573"/>
      <c r="R64" s="573"/>
      <c r="S64" s="573"/>
      <c r="T64" s="573"/>
      <c r="U64" s="574"/>
      <c r="V64" s="408"/>
      <c r="W64" s="408"/>
    </row>
    <row r="65" spans="1:23" s="6" customFormat="1" ht="13.5" customHeight="1">
      <c r="A65" s="200"/>
      <c r="B65" s="350" t="s">
        <v>110</v>
      </c>
      <c r="C65" s="29" t="s">
        <v>36</v>
      </c>
      <c r="D65" s="20"/>
      <c r="E65" s="20"/>
      <c r="F65" s="57"/>
      <c r="G65" s="29"/>
      <c r="H65" s="20"/>
      <c r="I65" s="20"/>
      <c r="J65" s="57"/>
      <c r="K65" s="31">
        <v>2</v>
      </c>
      <c r="L65" s="31"/>
      <c r="M65" s="49"/>
      <c r="N65" s="49"/>
      <c r="O65" s="479"/>
      <c r="P65" s="507"/>
      <c r="Q65" s="311"/>
      <c r="R65" s="311"/>
      <c r="S65" s="546"/>
      <c r="T65" s="311"/>
      <c r="U65" s="402"/>
      <c r="V65" s="367"/>
      <c r="W65" s="367"/>
    </row>
    <row r="66" spans="1:23" s="6" customFormat="1" ht="13.5" customHeight="1">
      <c r="A66" s="200"/>
      <c r="B66" s="350" t="s">
        <v>110</v>
      </c>
      <c r="C66" s="29"/>
      <c r="D66" s="20" t="s">
        <v>36</v>
      </c>
      <c r="E66" s="20"/>
      <c r="F66" s="57"/>
      <c r="G66" s="29"/>
      <c r="H66" s="20"/>
      <c r="I66" s="20"/>
      <c r="J66" s="57"/>
      <c r="K66" s="31">
        <v>2</v>
      </c>
      <c r="L66" s="31"/>
      <c r="M66" s="49"/>
      <c r="N66" s="49"/>
      <c r="O66" s="479"/>
      <c r="P66" s="507"/>
      <c r="Q66" s="311"/>
      <c r="R66" s="311"/>
      <c r="S66" s="546"/>
      <c r="T66" s="311"/>
      <c r="U66" s="402"/>
      <c r="V66" s="367"/>
      <c r="W66" s="367"/>
    </row>
    <row r="67" spans="1:23" s="6" customFormat="1" ht="13.5" customHeight="1">
      <c r="A67" s="200"/>
      <c r="B67" s="350" t="s">
        <v>110</v>
      </c>
      <c r="C67" s="29"/>
      <c r="D67" s="20"/>
      <c r="E67" s="20" t="s">
        <v>36</v>
      </c>
      <c r="F67" s="57"/>
      <c r="G67" s="29"/>
      <c r="H67" s="20"/>
      <c r="I67" s="20"/>
      <c r="J67" s="57"/>
      <c r="K67" s="31">
        <v>2</v>
      </c>
      <c r="L67" s="31"/>
      <c r="M67" s="49"/>
      <c r="N67" s="49"/>
      <c r="O67" s="479"/>
      <c r="P67" s="507"/>
      <c r="Q67" s="311"/>
      <c r="R67" s="311"/>
      <c r="S67" s="546"/>
      <c r="T67" s="311"/>
      <c r="U67" s="402"/>
      <c r="V67" s="367"/>
      <c r="W67" s="367"/>
    </row>
    <row r="68" spans="1:23" s="6" customFormat="1" ht="19.5" customHeight="1">
      <c r="A68" s="588" t="s">
        <v>45</v>
      </c>
      <c r="B68" s="589"/>
      <c r="C68" s="41"/>
      <c r="D68" s="42"/>
      <c r="E68" s="42"/>
      <c r="F68" s="42"/>
      <c r="G68" s="41"/>
      <c r="H68" s="42"/>
      <c r="I68" s="42"/>
      <c r="J68" s="42"/>
      <c r="K68" s="42"/>
      <c r="L68" s="43"/>
      <c r="M68" s="195"/>
      <c r="N68" s="195"/>
      <c r="O68" s="58"/>
      <c r="P68" s="306"/>
      <c r="Q68" s="306"/>
      <c r="R68" s="306"/>
      <c r="S68" s="59"/>
      <c r="T68" s="306"/>
      <c r="U68" s="413"/>
      <c r="V68" s="408"/>
      <c r="W68" s="408"/>
    </row>
    <row r="69" spans="1:23" s="6" customFormat="1" ht="13.5" customHeight="1">
      <c r="A69" s="447" t="str">
        <f>közös!A27</f>
        <v>diplm1ub17dm</v>
      </c>
      <c r="B69" s="339" t="str">
        <f>közös!B27</f>
        <v>Diplomamunka I.</v>
      </c>
      <c r="C69" s="275"/>
      <c r="D69" s="276"/>
      <c r="E69" s="276" t="str">
        <f>közös!E27</f>
        <v>x</v>
      </c>
      <c r="F69" s="277"/>
      <c r="G69" s="275"/>
      <c r="H69" s="276">
        <f>közös!H27</f>
        <v>3</v>
      </c>
      <c r="I69" s="276"/>
      <c r="J69" s="277"/>
      <c r="K69" s="141">
        <f>közös!K27</f>
        <v>5</v>
      </c>
      <c r="L69" s="141" t="str">
        <f>közös!L27</f>
        <v>Gyj</v>
      </c>
      <c r="M69" s="49"/>
      <c r="N69" s="49"/>
      <c r="O69" s="479"/>
      <c r="P69" s="507"/>
      <c r="Q69" s="311"/>
      <c r="R69" s="311"/>
      <c r="S69" s="546"/>
      <c r="T69" s="311"/>
      <c r="U69" s="402"/>
      <c r="V69" s="367"/>
      <c r="W69" s="367"/>
    </row>
    <row r="70" spans="1:23" s="6" customFormat="1" ht="13.5" customHeight="1" thickBot="1">
      <c r="A70" s="447" t="str">
        <f>közös!A28</f>
        <v>diplm2ub17dm</v>
      </c>
      <c r="B70" s="339" t="str">
        <f>közös!B28</f>
        <v>Diplomamunka II.</v>
      </c>
      <c r="C70" s="275"/>
      <c r="D70" s="276"/>
      <c r="E70" s="276"/>
      <c r="F70" s="277" t="str">
        <f>közös!F28</f>
        <v>x</v>
      </c>
      <c r="G70" s="275"/>
      <c r="H70" s="276">
        <f>közös!H28</f>
        <v>17</v>
      </c>
      <c r="I70" s="276"/>
      <c r="J70" s="277"/>
      <c r="K70" s="141">
        <f>közös!K28</f>
        <v>25</v>
      </c>
      <c r="L70" s="141" t="str">
        <f>közös!L28</f>
        <v>Gyj</v>
      </c>
      <c r="M70" s="49"/>
      <c r="N70" s="49"/>
      <c r="O70" s="457" t="s">
        <v>465</v>
      </c>
      <c r="P70" s="350" t="str">
        <f>közös!P28</f>
        <v>Diplomamunka I.</v>
      </c>
      <c r="Q70" s="311"/>
      <c r="R70" s="311"/>
      <c r="S70" s="546"/>
      <c r="T70" s="311"/>
      <c r="U70" s="402"/>
      <c r="V70" s="367"/>
      <c r="W70" s="367"/>
    </row>
    <row r="71" spans="1:23" s="6" customFormat="1" ht="24.75" customHeight="1" thickTop="1">
      <c r="A71" s="645" t="s">
        <v>330</v>
      </c>
      <c r="B71" s="646"/>
      <c r="C71" s="572"/>
      <c r="D71" s="573"/>
      <c r="E71" s="573"/>
      <c r="F71" s="573"/>
      <c r="G71" s="572"/>
      <c r="H71" s="573"/>
      <c r="I71" s="573"/>
      <c r="J71" s="573"/>
      <c r="K71" s="573"/>
      <c r="L71" s="574"/>
      <c r="M71" s="195"/>
      <c r="N71" s="195"/>
      <c r="O71" s="572"/>
      <c r="P71" s="573"/>
      <c r="Q71" s="573"/>
      <c r="R71" s="573"/>
      <c r="S71" s="573"/>
      <c r="T71" s="573"/>
      <c r="U71" s="574"/>
      <c r="V71" s="408"/>
      <c r="W71" s="408"/>
    </row>
    <row r="72" spans="1:23" s="6" customFormat="1" ht="15" customHeight="1">
      <c r="A72" s="583" t="s">
        <v>39</v>
      </c>
      <c r="B72" s="584"/>
      <c r="C72" s="35">
        <f aca="true" t="shared" si="2" ref="C72:F74">SUMIF($A1:$A71,$A72,C1:C71)</f>
        <v>16</v>
      </c>
      <c r="D72" s="36">
        <f t="shared" si="2"/>
        <v>16</v>
      </c>
      <c r="E72" s="36">
        <f t="shared" si="2"/>
        <v>11</v>
      </c>
      <c r="F72" s="36">
        <f t="shared" si="2"/>
        <v>0</v>
      </c>
      <c r="G72" s="590">
        <f aca="true" t="shared" si="3" ref="G72:G78">SUM(C72:F72)</f>
        <v>43</v>
      </c>
      <c r="H72" s="591"/>
      <c r="I72" s="591"/>
      <c r="J72" s="591"/>
      <c r="K72" s="591"/>
      <c r="L72" s="592"/>
      <c r="M72" s="245"/>
      <c r="N72" s="245"/>
      <c r="O72" s="580"/>
      <c r="P72" s="581"/>
      <c r="Q72" s="581"/>
      <c r="R72" s="581"/>
      <c r="S72" s="581"/>
      <c r="T72" s="581"/>
      <c r="U72" s="582"/>
      <c r="V72" s="408"/>
      <c r="W72" s="408"/>
    </row>
    <row r="73" spans="1:23" s="6" customFormat="1" ht="15" customHeight="1">
      <c r="A73" s="593" t="s">
        <v>40</v>
      </c>
      <c r="B73" s="594"/>
      <c r="C73" s="38">
        <f t="shared" si="2"/>
        <v>25</v>
      </c>
      <c r="D73" s="39">
        <f t="shared" si="2"/>
        <v>21</v>
      </c>
      <c r="E73" s="39">
        <f t="shared" si="2"/>
        <v>16</v>
      </c>
      <c r="F73" s="39">
        <f t="shared" si="2"/>
        <v>0</v>
      </c>
      <c r="G73" s="585">
        <f t="shared" si="3"/>
        <v>62</v>
      </c>
      <c r="H73" s="586"/>
      <c r="I73" s="586"/>
      <c r="J73" s="586"/>
      <c r="K73" s="586"/>
      <c r="L73" s="587"/>
      <c r="M73" s="234"/>
      <c r="N73" s="234"/>
      <c r="O73" s="580"/>
      <c r="P73" s="581"/>
      <c r="Q73" s="581"/>
      <c r="R73" s="581"/>
      <c r="S73" s="581"/>
      <c r="T73" s="581"/>
      <c r="U73" s="582"/>
      <c r="V73" s="408"/>
      <c r="W73" s="408"/>
    </row>
    <row r="74" spans="1:23" s="6" customFormat="1" ht="15" customHeight="1" thickBot="1">
      <c r="A74" s="575" t="s">
        <v>41</v>
      </c>
      <c r="B74" s="576"/>
      <c r="C74" s="32">
        <f t="shared" si="2"/>
        <v>2</v>
      </c>
      <c r="D74" s="33">
        <f t="shared" si="2"/>
        <v>4</v>
      </c>
      <c r="E74" s="33">
        <f t="shared" si="2"/>
        <v>4</v>
      </c>
      <c r="F74" s="33">
        <f t="shared" si="2"/>
        <v>0</v>
      </c>
      <c r="G74" s="577">
        <f t="shared" si="3"/>
        <v>10</v>
      </c>
      <c r="H74" s="578"/>
      <c r="I74" s="578"/>
      <c r="J74" s="578"/>
      <c r="K74" s="578"/>
      <c r="L74" s="579"/>
      <c r="M74" s="246"/>
      <c r="N74" s="246"/>
      <c r="O74" s="580"/>
      <c r="P74" s="581"/>
      <c r="Q74" s="581"/>
      <c r="R74" s="581"/>
      <c r="S74" s="581"/>
      <c r="T74" s="581"/>
      <c r="U74" s="582"/>
      <c r="V74" s="408"/>
      <c r="W74" s="408"/>
    </row>
    <row r="75" spans="1:23" s="6" customFormat="1" ht="15" customHeight="1" thickTop="1">
      <c r="A75" s="536"/>
      <c r="B75" s="216" t="s">
        <v>326</v>
      </c>
      <c r="C75" s="217">
        <f>C63</f>
        <v>2</v>
      </c>
      <c r="D75" s="218">
        <f>D63</f>
        <v>8</v>
      </c>
      <c r="E75" s="218">
        <f>E63</f>
        <v>7</v>
      </c>
      <c r="F75" s="219">
        <f>F63</f>
        <v>5</v>
      </c>
      <c r="G75" s="631">
        <f t="shared" si="3"/>
        <v>22</v>
      </c>
      <c r="H75" s="632"/>
      <c r="I75" s="632"/>
      <c r="J75" s="632"/>
      <c r="K75" s="632"/>
      <c r="L75" s="633"/>
      <c r="M75" s="212"/>
      <c r="N75" s="212"/>
      <c r="O75" s="212"/>
      <c r="P75" s="312"/>
      <c r="Q75" s="312"/>
      <c r="R75" s="312"/>
      <c r="S75" s="212"/>
      <c r="T75" s="312"/>
      <c r="U75" s="368"/>
      <c r="V75" s="379"/>
      <c r="W75" s="379"/>
    </row>
    <row r="76" spans="1:23" s="6" customFormat="1" ht="15" customHeight="1">
      <c r="A76" s="537"/>
      <c r="B76" s="214" t="s">
        <v>327</v>
      </c>
      <c r="C76" s="147">
        <f>SUMIF(C65:C67,"=x",$K65:$K67)</f>
        <v>2</v>
      </c>
      <c r="D76" s="136">
        <f>SUMIF(D65:D67,"=x",$K65:$K67)</f>
        <v>2</v>
      </c>
      <c r="E76" s="136">
        <f>SUMIF(E65:E67,"=x",$K65:$K67)</f>
        <v>2</v>
      </c>
      <c r="F76" s="161">
        <f>SUMIF(F65:F67,"=x",$K65:$K67)</f>
        <v>0</v>
      </c>
      <c r="G76" s="647">
        <f t="shared" si="3"/>
        <v>6</v>
      </c>
      <c r="H76" s="648"/>
      <c r="I76" s="648"/>
      <c r="J76" s="648"/>
      <c r="K76" s="648"/>
      <c r="L76" s="649"/>
      <c r="M76" s="211"/>
      <c r="N76" s="211"/>
      <c r="O76" s="211"/>
      <c r="P76" s="313"/>
      <c r="Q76" s="313"/>
      <c r="R76" s="313"/>
      <c r="S76" s="211"/>
      <c r="T76" s="313"/>
      <c r="U76" s="369"/>
      <c r="V76" s="380"/>
      <c r="W76" s="380"/>
    </row>
    <row r="77" spans="1:23" s="6" customFormat="1" ht="15" customHeight="1" thickBot="1">
      <c r="A77" s="538"/>
      <c r="B77" s="221" t="s">
        <v>328</v>
      </c>
      <c r="C77" s="222">
        <f>SUMIF(C69:C70,"=x",$K69:$K70)</f>
        <v>0</v>
      </c>
      <c r="D77" s="223">
        <f>SUMIF(D69:D70,"=x",$K69:$K70)</f>
        <v>0</v>
      </c>
      <c r="E77" s="223">
        <f>SUMIF(E69:E70,"=x",$K69:$K70)</f>
        <v>5</v>
      </c>
      <c r="F77" s="224">
        <f>SUMIF(F69:F70,"=x",$K69:$K70)</f>
        <v>25</v>
      </c>
      <c r="G77" s="650">
        <f t="shared" si="3"/>
        <v>30</v>
      </c>
      <c r="H77" s="651"/>
      <c r="I77" s="651"/>
      <c r="J77" s="651"/>
      <c r="K77" s="651"/>
      <c r="L77" s="652"/>
      <c r="M77" s="211"/>
      <c r="N77" s="211"/>
      <c r="O77" s="211"/>
      <c r="P77" s="313"/>
      <c r="Q77" s="313"/>
      <c r="R77" s="313"/>
      <c r="S77" s="211"/>
      <c r="T77" s="313"/>
      <c r="U77" s="369"/>
      <c r="V77" s="380"/>
      <c r="W77" s="380"/>
    </row>
    <row r="78" spans="1:23" s="6" customFormat="1" ht="24.75" customHeight="1" thickBot="1" thickTop="1">
      <c r="A78" s="539"/>
      <c r="B78" s="263" t="s">
        <v>329</v>
      </c>
      <c r="C78" s="264">
        <f>SUM(C75:C77,C73)</f>
        <v>29</v>
      </c>
      <c r="D78" s="265">
        <f>SUM(D75:D77,D73)</f>
        <v>31</v>
      </c>
      <c r="E78" s="265">
        <f>SUM(E75:E77,E73)</f>
        <v>30</v>
      </c>
      <c r="F78" s="266">
        <f>SUM(F75:F77,F73)</f>
        <v>30</v>
      </c>
      <c r="G78" s="628">
        <f t="shared" si="3"/>
        <v>120</v>
      </c>
      <c r="H78" s="629"/>
      <c r="I78" s="629"/>
      <c r="J78" s="629"/>
      <c r="K78" s="629"/>
      <c r="L78" s="630"/>
      <c r="M78" s="211"/>
      <c r="N78" s="211"/>
      <c r="O78" s="211"/>
      <c r="P78" s="313"/>
      <c r="Q78" s="313"/>
      <c r="R78" s="313"/>
      <c r="S78" s="211"/>
      <c r="T78" s="313"/>
      <c r="U78" s="369"/>
      <c r="V78" s="380"/>
      <c r="W78" s="380"/>
    </row>
    <row r="79" spans="1:23" s="6" customFormat="1" ht="15" customHeight="1" thickTop="1">
      <c r="A79" s="480"/>
      <c r="B79" s="69"/>
      <c r="C79" s="70"/>
      <c r="D79" s="70"/>
      <c r="E79" s="70"/>
      <c r="F79" s="70"/>
      <c r="G79" s="70"/>
      <c r="H79" s="71"/>
      <c r="I79" s="71"/>
      <c r="J79" s="71"/>
      <c r="K79" s="71"/>
      <c r="L79" s="71"/>
      <c r="M79" s="71"/>
      <c r="N79" s="71"/>
      <c r="O79" s="525"/>
      <c r="P79" s="508"/>
      <c r="Q79" s="318"/>
      <c r="R79" s="318"/>
      <c r="S79" s="525"/>
      <c r="T79" s="318"/>
      <c r="U79" s="403"/>
      <c r="V79" s="371"/>
      <c r="W79" s="371"/>
    </row>
    <row r="80" spans="1:23" ht="15" customHeight="1" thickBot="1">
      <c r="A80" s="540" t="s">
        <v>453</v>
      </c>
      <c r="H80" s="562"/>
      <c r="I80" s="562"/>
      <c r="J80" s="71"/>
      <c r="K80" s="71"/>
      <c r="L80" s="120"/>
      <c r="M80" s="6"/>
      <c r="N80" s="281" t="s">
        <v>385</v>
      </c>
      <c r="P80" s="509"/>
      <c r="U80" s="404"/>
      <c r="V80" s="405"/>
      <c r="W80" s="405"/>
    </row>
    <row r="81" spans="1:23" s="6" customFormat="1" ht="15" customHeight="1">
      <c r="A81" s="480" t="s">
        <v>446</v>
      </c>
      <c r="B81" s="1"/>
      <c r="C81" s="4"/>
      <c r="D81" s="4"/>
      <c r="E81" s="4"/>
      <c r="F81" s="4"/>
      <c r="G81" s="4"/>
      <c r="H81" s="562"/>
      <c r="I81" s="563"/>
      <c r="J81" s="564"/>
      <c r="K81" s="565"/>
      <c r="L81" s="566"/>
      <c r="N81" s="282">
        <f>SUM(K5:K7,K12:K17)/SUM(G5:J7,G12:J17)</f>
        <v>1.5555555555555556</v>
      </c>
      <c r="O81" s="480"/>
      <c r="P81" s="509"/>
      <c r="Q81" s="21"/>
      <c r="R81" s="21"/>
      <c r="S81" s="480"/>
      <c r="T81" s="21"/>
      <c r="U81" s="404"/>
      <c r="V81" s="371"/>
      <c r="W81" s="371"/>
    </row>
    <row r="82" spans="1:23" s="6" customFormat="1" ht="15" customHeight="1" thickBot="1">
      <c r="A82" s="480" t="s">
        <v>448</v>
      </c>
      <c r="B82" s="1"/>
      <c r="C82" s="4"/>
      <c r="D82" s="4"/>
      <c r="E82" s="4"/>
      <c r="F82" s="4"/>
      <c r="G82" s="4"/>
      <c r="H82" s="562"/>
      <c r="I82" s="567"/>
      <c r="J82" s="564"/>
      <c r="K82" s="565"/>
      <c r="L82" s="566"/>
      <c r="N82" s="283"/>
      <c r="O82" s="480"/>
      <c r="P82" s="509"/>
      <c r="Q82" s="21"/>
      <c r="R82" s="21"/>
      <c r="S82" s="480"/>
      <c r="T82" s="21"/>
      <c r="U82" s="404"/>
      <c r="V82" s="371"/>
      <c r="W82" s="371"/>
    </row>
    <row r="83" spans="1:23" s="6" customFormat="1" ht="15" customHeight="1">
      <c r="A83" s="480" t="s">
        <v>449</v>
      </c>
      <c r="B83" s="1"/>
      <c r="C83" s="4"/>
      <c r="D83" s="4"/>
      <c r="E83" s="4"/>
      <c r="F83" s="4"/>
      <c r="G83" s="4"/>
      <c r="H83" s="562"/>
      <c r="I83" s="567"/>
      <c r="J83" s="564"/>
      <c r="K83" s="565"/>
      <c r="L83" s="566"/>
      <c r="N83" s="282">
        <f>SUM(K26:K36,K41:K61)/SUM(G26:J36,G41:J61)</f>
        <v>1.2985074626865671</v>
      </c>
      <c r="O83" s="480"/>
      <c r="P83" s="509"/>
      <c r="Q83" s="21"/>
      <c r="R83" s="21"/>
      <c r="S83" s="480"/>
      <c r="T83" s="21"/>
      <c r="U83" s="404"/>
      <c r="V83" s="371"/>
      <c r="W83" s="371"/>
    </row>
    <row r="84" spans="1:23" s="6" customFormat="1" ht="15" customHeight="1" thickBot="1">
      <c r="A84" s="480" t="s">
        <v>447</v>
      </c>
      <c r="B84" s="1"/>
      <c r="C84" s="4"/>
      <c r="D84" s="4"/>
      <c r="E84" s="4"/>
      <c r="F84" s="4"/>
      <c r="G84" s="4"/>
      <c r="H84" s="562"/>
      <c r="I84" s="567"/>
      <c r="J84" s="564"/>
      <c r="K84" s="565"/>
      <c r="L84" s="566"/>
      <c r="N84" s="285"/>
      <c r="O84" s="480"/>
      <c r="P84" s="509"/>
      <c r="Q84" s="21"/>
      <c r="R84" s="21"/>
      <c r="S84" s="480"/>
      <c r="T84" s="21"/>
      <c r="U84" s="404"/>
      <c r="V84" s="371"/>
      <c r="W84" s="371"/>
    </row>
    <row r="85" spans="1:23" s="6" customFormat="1" ht="15" customHeight="1">
      <c r="A85" s="480" t="s">
        <v>450</v>
      </c>
      <c r="B85" s="1"/>
      <c r="C85" s="4"/>
      <c r="D85" s="4"/>
      <c r="E85" s="4"/>
      <c r="F85" s="4"/>
      <c r="G85" s="4"/>
      <c r="H85" s="562"/>
      <c r="I85" s="567"/>
      <c r="J85" s="564"/>
      <c r="K85" s="565"/>
      <c r="L85" s="566"/>
      <c r="N85" s="283">
        <f>SUM(K5:K7,K12:K17,K26:K36,K41:K61)/SUM(G5:J7,G12:J17,G26:J36,G41:J61)</f>
        <v>1.3529411764705883</v>
      </c>
      <c r="O85" s="480"/>
      <c r="P85" s="509"/>
      <c r="Q85" s="21"/>
      <c r="R85" s="21"/>
      <c r="S85" s="480"/>
      <c r="T85" s="21"/>
      <c r="U85" s="404"/>
      <c r="V85" s="371"/>
      <c r="W85" s="371"/>
    </row>
    <row r="86" spans="1:23" s="6" customFormat="1" ht="15" customHeight="1" thickBot="1">
      <c r="A86" s="480" t="s">
        <v>451</v>
      </c>
      <c r="B86" s="1"/>
      <c r="C86" s="4"/>
      <c r="D86" s="4"/>
      <c r="E86" s="4"/>
      <c r="F86" s="4"/>
      <c r="G86" s="4"/>
      <c r="H86" s="562"/>
      <c r="I86" s="567"/>
      <c r="J86" s="564"/>
      <c r="K86" s="565"/>
      <c r="L86" s="566"/>
      <c r="N86" s="284"/>
      <c r="O86" s="480"/>
      <c r="P86" s="509"/>
      <c r="Q86" s="21"/>
      <c r="R86" s="21"/>
      <c r="S86" s="480"/>
      <c r="T86" s="21"/>
      <c r="U86" s="404"/>
      <c r="V86" s="371"/>
      <c r="W86" s="371"/>
    </row>
    <row r="87" spans="1:23" s="6" customFormat="1" ht="15" customHeight="1">
      <c r="A87" s="480" t="s">
        <v>452</v>
      </c>
      <c r="B87" s="1"/>
      <c r="C87" s="4"/>
      <c r="D87" s="4"/>
      <c r="E87" s="4"/>
      <c r="F87" s="4"/>
      <c r="G87" s="4"/>
      <c r="H87" s="562"/>
      <c r="I87" s="562"/>
      <c r="J87" s="568"/>
      <c r="K87" s="568"/>
      <c r="L87" s="568"/>
      <c r="M87" s="2"/>
      <c r="N87" s="2"/>
      <c r="O87" s="480"/>
      <c r="P87" s="509"/>
      <c r="Q87" s="21"/>
      <c r="R87" s="21"/>
      <c r="S87" s="480"/>
      <c r="T87" s="21"/>
      <c r="U87" s="404"/>
      <c r="V87" s="371"/>
      <c r="W87" s="371"/>
    </row>
    <row r="88" spans="1:23" s="6" customFormat="1" ht="15" customHeight="1">
      <c r="A88" s="480"/>
      <c r="B88" s="1"/>
      <c r="C88" s="4"/>
      <c r="D88" s="4"/>
      <c r="E88" s="4"/>
      <c r="F88" s="4"/>
      <c r="G88" s="4"/>
      <c r="H88" s="562"/>
      <c r="I88" s="562"/>
      <c r="J88" s="562"/>
      <c r="K88" s="562"/>
      <c r="L88" s="570"/>
      <c r="M88" s="2"/>
      <c r="N88" s="2"/>
      <c r="O88" s="480"/>
      <c r="P88" s="509"/>
      <c r="Q88" s="21"/>
      <c r="R88" s="21"/>
      <c r="S88" s="480"/>
      <c r="T88" s="21"/>
      <c r="U88" s="404"/>
      <c r="V88" s="371"/>
      <c r="W88" s="371"/>
    </row>
    <row r="89" spans="1:23" s="6" customFormat="1" ht="15">
      <c r="A89" s="541" t="s">
        <v>7</v>
      </c>
      <c r="B89" s="1"/>
      <c r="C89" s="4"/>
      <c r="D89" s="4"/>
      <c r="E89" s="4"/>
      <c r="F89" s="4"/>
      <c r="G89" s="4"/>
      <c r="H89" s="562"/>
      <c r="I89" s="562"/>
      <c r="J89" s="571"/>
      <c r="K89" s="562"/>
      <c r="L89" s="567"/>
      <c r="M89" s="2"/>
      <c r="N89" s="2"/>
      <c r="O89" s="480"/>
      <c r="P89" s="21"/>
      <c r="Q89" s="21"/>
      <c r="R89" s="21"/>
      <c r="S89" s="480"/>
      <c r="T89" s="21"/>
      <c r="U89" s="414"/>
      <c r="V89" s="415"/>
      <c r="W89" s="415"/>
    </row>
    <row r="90" spans="1:23" s="6" customFormat="1" ht="15">
      <c r="A90" s="542" t="s">
        <v>8</v>
      </c>
      <c r="B90" s="1"/>
      <c r="C90" s="4"/>
      <c r="D90" s="4"/>
      <c r="E90" s="4"/>
      <c r="F90" s="4"/>
      <c r="G90" s="4"/>
      <c r="H90" s="4"/>
      <c r="I90" s="4"/>
      <c r="J90" s="4"/>
      <c r="K90" s="4"/>
      <c r="L90" s="2"/>
      <c r="M90" s="2"/>
      <c r="N90" s="2"/>
      <c r="O90" s="480"/>
      <c r="P90" s="21"/>
      <c r="Q90" s="21"/>
      <c r="R90" s="21"/>
      <c r="S90" s="480"/>
      <c r="T90" s="21"/>
      <c r="U90" s="414"/>
      <c r="V90" s="415"/>
      <c r="W90" s="415"/>
    </row>
    <row r="91" spans="1:23" s="6" customFormat="1" ht="15">
      <c r="A91" s="543" t="s">
        <v>9</v>
      </c>
      <c r="B91" s="1"/>
      <c r="C91" s="4"/>
      <c r="D91" s="4"/>
      <c r="E91" s="4"/>
      <c r="F91" s="4"/>
      <c r="G91" s="4"/>
      <c r="H91" s="4"/>
      <c r="I91" s="4"/>
      <c r="J91" s="4"/>
      <c r="K91" s="4"/>
      <c r="L91" s="2"/>
      <c r="M91" s="2"/>
      <c r="N91" s="2"/>
      <c r="O91" s="480"/>
      <c r="P91" s="21"/>
      <c r="Q91" s="21"/>
      <c r="R91" s="21"/>
      <c r="S91" s="480"/>
      <c r="T91" s="21"/>
      <c r="U91" s="414"/>
      <c r="V91" s="415"/>
      <c r="W91" s="415"/>
    </row>
    <row r="92" spans="1:23" s="6" customFormat="1" ht="15">
      <c r="A92" s="480" t="s">
        <v>12</v>
      </c>
      <c r="B92" s="1"/>
      <c r="C92" s="4"/>
      <c r="D92" s="4"/>
      <c r="E92" s="4"/>
      <c r="F92" s="4"/>
      <c r="G92" s="4"/>
      <c r="H92" s="4"/>
      <c r="I92" s="4"/>
      <c r="J92" s="4"/>
      <c r="K92" s="4"/>
      <c r="L92" s="2"/>
      <c r="M92" s="2"/>
      <c r="N92" s="2"/>
      <c r="O92" s="480"/>
      <c r="P92" s="21"/>
      <c r="Q92" s="21"/>
      <c r="R92" s="21"/>
      <c r="S92" s="480"/>
      <c r="T92" s="21"/>
      <c r="U92" s="414"/>
      <c r="V92" s="415"/>
      <c r="W92" s="415"/>
    </row>
    <row r="93" spans="1:23" s="6" customFormat="1" ht="15">
      <c r="A93" s="480"/>
      <c r="B93" s="1"/>
      <c r="C93" s="4"/>
      <c r="D93" s="4"/>
      <c r="E93" s="4"/>
      <c r="F93" s="4"/>
      <c r="G93" s="4"/>
      <c r="H93" s="4"/>
      <c r="I93" s="4"/>
      <c r="J93" s="4"/>
      <c r="K93" s="4"/>
      <c r="L93" s="2"/>
      <c r="M93" s="2"/>
      <c r="N93" s="2"/>
      <c r="O93" s="480"/>
      <c r="P93" s="21"/>
      <c r="Q93" s="21"/>
      <c r="R93" s="21"/>
      <c r="S93" s="480"/>
      <c r="T93" s="21"/>
      <c r="U93" s="414"/>
      <c r="V93" s="415"/>
      <c r="W93" s="415"/>
    </row>
    <row r="94" spans="1:23" s="6" customFormat="1" ht="15">
      <c r="A94" s="480"/>
      <c r="B94" s="1"/>
      <c r="C94" s="4"/>
      <c r="D94" s="4"/>
      <c r="E94" s="4"/>
      <c r="F94" s="4"/>
      <c r="G94" s="4"/>
      <c r="H94" s="4"/>
      <c r="I94" s="4"/>
      <c r="J94" s="4"/>
      <c r="K94" s="4"/>
      <c r="L94" s="2"/>
      <c r="M94" s="2"/>
      <c r="N94" s="2"/>
      <c r="O94" s="480"/>
      <c r="P94" s="21"/>
      <c r="Q94" s="21"/>
      <c r="R94" s="21"/>
      <c r="S94" s="480"/>
      <c r="T94" s="21"/>
      <c r="U94" s="414"/>
      <c r="V94" s="415"/>
      <c r="W94" s="415"/>
    </row>
    <row r="95" spans="1:23" s="6" customFormat="1" ht="15">
      <c r="A95" s="480"/>
      <c r="B95" s="1"/>
      <c r="C95" s="4"/>
      <c r="D95" s="4"/>
      <c r="E95" s="4"/>
      <c r="F95" s="4"/>
      <c r="G95" s="4"/>
      <c r="H95" s="4"/>
      <c r="I95" s="4"/>
      <c r="J95" s="4"/>
      <c r="K95" s="4"/>
      <c r="L95" s="2"/>
      <c r="M95" s="2"/>
      <c r="N95" s="2"/>
      <c r="O95" s="480"/>
      <c r="P95" s="21"/>
      <c r="Q95" s="21"/>
      <c r="R95" s="21"/>
      <c r="S95" s="480"/>
      <c r="T95" s="21"/>
      <c r="U95" s="414"/>
      <c r="V95" s="415"/>
      <c r="W95" s="415"/>
    </row>
    <row r="96" spans="1:23" s="6" customFormat="1" ht="15">
      <c r="A96" s="480"/>
      <c r="B96" s="1"/>
      <c r="C96" s="4"/>
      <c r="D96" s="4"/>
      <c r="E96" s="4"/>
      <c r="F96" s="4"/>
      <c r="G96" s="4"/>
      <c r="H96" s="4"/>
      <c r="I96" s="4"/>
      <c r="J96" s="4"/>
      <c r="K96" s="4"/>
      <c r="L96" s="2"/>
      <c r="M96" s="2"/>
      <c r="N96" s="2"/>
      <c r="O96" s="480"/>
      <c r="P96" s="21"/>
      <c r="Q96" s="21"/>
      <c r="R96" s="21"/>
      <c r="S96" s="480"/>
      <c r="T96" s="21"/>
      <c r="U96" s="414"/>
      <c r="V96" s="415"/>
      <c r="W96" s="415"/>
    </row>
    <row r="97" spans="1:23" s="6" customFormat="1" ht="15">
      <c r="A97" s="480"/>
      <c r="B97" s="1"/>
      <c r="C97" s="4"/>
      <c r="D97" s="4"/>
      <c r="E97" s="4"/>
      <c r="F97" s="4"/>
      <c r="G97" s="4"/>
      <c r="H97" s="4"/>
      <c r="I97" s="4"/>
      <c r="J97" s="4"/>
      <c r="K97" s="4"/>
      <c r="L97" s="2"/>
      <c r="M97" s="2"/>
      <c r="N97" s="2"/>
      <c r="O97" s="480"/>
      <c r="P97" s="21"/>
      <c r="Q97" s="21"/>
      <c r="R97" s="21"/>
      <c r="S97" s="480"/>
      <c r="T97" s="21"/>
      <c r="U97" s="414"/>
      <c r="V97" s="415"/>
      <c r="W97" s="415"/>
    </row>
    <row r="98" spans="1:23" s="6" customFormat="1" ht="15">
      <c r="A98" s="480"/>
      <c r="B98" s="1"/>
      <c r="C98" s="4"/>
      <c r="D98" s="4"/>
      <c r="E98" s="4"/>
      <c r="F98" s="4"/>
      <c r="G98" s="4"/>
      <c r="H98" s="4"/>
      <c r="I98" s="4"/>
      <c r="J98" s="4"/>
      <c r="K98" s="4"/>
      <c r="L98" s="2"/>
      <c r="M98" s="2"/>
      <c r="N98" s="2"/>
      <c r="O98" s="480"/>
      <c r="P98" s="21"/>
      <c r="Q98" s="21"/>
      <c r="R98" s="21"/>
      <c r="S98" s="480"/>
      <c r="T98" s="21"/>
      <c r="U98" s="414"/>
      <c r="V98" s="415"/>
      <c r="W98" s="415"/>
    </row>
    <row r="99" spans="1:23" s="6" customFormat="1" ht="15">
      <c r="A99" s="480"/>
      <c r="B99" s="1"/>
      <c r="C99" s="4"/>
      <c r="D99" s="4"/>
      <c r="E99" s="4"/>
      <c r="F99" s="4"/>
      <c r="G99" s="4"/>
      <c r="H99" s="4"/>
      <c r="I99" s="4"/>
      <c r="J99" s="4"/>
      <c r="K99" s="4"/>
      <c r="L99" s="2"/>
      <c r="M99" s="2"/>
      <c r="N99" s="2"/>
      <c r="O99" s="480"/>
      <c r="P99" s="21"/>
      <c r="Q99" s="21"/>
      <c r="R99" s="21"/>
      <c r="S99" s="480"/>
      <c r="T99" s="21"/>
      <c r="U99" s="414"/>
      <c r="V99" s="415"/>
      <c r="W99" s="415"/>
    </row>
    <row r="100" spans="1:23" s="6" customFormat="1" ht="15">
      <c r="A100" s="480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2"/>
      <c r="N100" s="2"/>
      <c r="O100" s="480"/>
      <c r="P100" s="21"/>
      <c r="Q100" s="21"/>
      <c r="R100" s="21"/>
      <c r="S100" s="480"/>
      <c r="T100" s="21"/>
      <c r="U100" s="414"/>
      <c r="V100" s="415"/>
      <c r="W100" s="415"/>
    </row>
    <row r="101" spans="1:23" s="6" customFormat="1" ht="15">
      <c r="A101" s="480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2"/>
      <c r="N101" s="2"/>
      <c r="O101" s="480"/>
      <c r="P101" s="21"/>
      <c r="Q101" s="21"/>
      <c r="R101" s="21"/>
      <c r="S101" s="480"/>
      <c r="T101" s="21"/>
      <c r="U101" s="414"/>
      <c r="V101" s="415"/>
      <c r="W101" s="415"/>
    </row>
    <row r="102" spans="1:23" s="6" customFormat="1" ht="15">
      <c r="A102" s="480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2"/>
      <c r="N102" s="2"/>
      <c r="O102" s="480"/>
      <c r="P102" s="21"/>
      <c r="Q102" s="21"/>
      <c r="R102" s="21"/>
      <c r="S102" s="480"/>
      <c r="T102" s="21"/>
      <c r="U102" s="414"/>
      <c r="V102" s="415"/>
      <c r="W102" s="415"/>
    </row>
    <row r="103" spans="1:23" s="6" customFormat="1" ht="15">
      <c r="A103" s="480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2"/>
      <c r="N103" s="2"/>
      <c r="O103" s="480"/>
      <c r="P103" s="21"/>
      <c r="Q103" s="21"/>
      <c r="R103" s="21"/>
      <c r="S103" s="480"/>
      <c r="T103" s="21"/>
      <c r="U103" s="414"/>
      <c r="V103" s="415"/>
      <c r="W103" s="415"/>
    </row>
    <row r="104" spans="1:23" s="6" customFormat="1" ht="15">
      <c r="A104" s="480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2"/>
      <c r="N104" s="2"/>
      <c r="O104" s="480"/>
      <c r="P104" s="21"/>
      <c r="Q104" s="21"/>
      <c r="R104" s="21"/>
      <c r="S104" s="480"/>
      <c r="T104" s="21"/>
      <c r="U104" s="414"/>
      <c r="V104" s="415"/>
      <c r="W104" s="415"/>
    </row>
    <row r="105" spans="1:23" s="6" customFormat="1" ht="15">
      <c r="A105" s="480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2"/>
      <c r="N105" s="2"/>
      <c r="O105" s="480"/>
      <c r="P105" s="21"/>
      <c r="Q105" s="21"/>
      <c r="R105" s="21"/>
      <c r="S105" s="480"/>
      <c r="T105" s="21"/>
      <c r="U105" s="414"/>
      <c r="V105" s="415"/>
      <c r="W105" s="415"/>
    </row>
    <row r="106" spans="1:23" s="6" customFormat="1" ht="15">
      <c r="A106" s="480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2"/>
      <c r="N106" s="2"/>
      <c r="O106" s="480"/>
      <c r="P106" s="21"/>
      <c r="Q106" s="21"/>
      <c r="R106" s="21"/>
      <c r="S106" s="480"/>
      <c r="T106" s="21"/>
      <c r="U106" s="414"/>
      <c r="V106" s="415"/>
      <c r="W106" s="415"/>
    </row>
    <row r="107" spans="1:23" s="6" customFormat="1" ht="15">
      <c r="A107" s="480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2"/>
      <c r="N107" s="2"/>
      <c r="O107" s="480"/>
      <c r="P107" s="21"/>
      <c r="Q107" s="21"/>
      <c r="R107" s="21"/>
      <c r="S107" s="480"/>
      <c r="T107" s="21"/>
      <c r="U107" s="414"/>
      <c r="V107" s="415"/>
      <c r="W107" s="415"/>
    </row>
    <row r="108" spans="1:23" s="6" customFormat="1" ht="15">
      <c r="A108" s="480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2"/>
      <c r="N108" s="2"/>
      <c r="O108" s="480"/>
      <c r="P108" s="21"/>
      <c r="Q108" s="21"/>
      <c r="R108" s="21"/>
      <c r="S108" s="480"/>
      <c r="T108" s="21"/>
      <c r="U108" s="414"/>
      <c r="V108" s="415"/>
      <c r="W108" s="415"/>
    </row>
    <row r="109" spans="1:23" s="6" customFormat="1" ht="15">
      <c r="A109" s="480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2"/>
      <c r="N109" s="2"/>
      <c r="O109" s="480"/>
      <c r="P109" s="21"/>
      <c r="Q109" s="21"/>
      <c r="R109" s="21"/>
      <c r="S109" s="480"/>
      <c r="T109" s="21"/>
      <c r="U109" s="414"/>
      <c r="V109" s="415"/>
      <c r="W109" s="415"/>
    </row>
    <row r="110" spans="1:23" s="6" customFormat="1" ht="15">
      <c r="A110" s="480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2"/>
      <c r="N110" s="2"/>
      <c r="O110" s="480"/>
      <c r="P110" s="21"/>
      <c r="Q110" s="21"/>
      <c r="R110" s="21"/>
      <c r="S110" s="480"/>
      <c r="T110" s="21"/>
      <c r="U110" s="414"/>
      <c r="V110" s="415"/>
      <c r="W110" s="415"/>
    </row>
    <row r="111" spans="1:23" s="6" customFormat="1" ht="15">
      <c r="A111" s="480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2"/>
      <c r="N111" s="2"/>
      <c r="O111" s="480"/>
      <c r="P111" s="21"/>
      <c r="Q111" s="21"/>
      <c r="R111" s="21"/>
      <c r="S111" s="480"/>
      <c r="T111" s="21"/>
      <c r="U111" s="414"/>
      <c r="V111" s="415"/>
      <c r="W111" s="415"/>
    </row>
    <row r="112" spans="1:23" s="6" customFormat="1" ht="15">
      <c r="A112" s="480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2"/>
      <c r="N112" s="2"/>
      <c r="O112" s="480"/>
      <c r="P112" s="21"/>
      <c r="Q112" s="21"/>
      <c r="R112" s="21"/>
      <c r="S112" s="480"/>
      <c r="T112" s="21"/>
      <c r="U112" s="414"/>
      <c r="V112" s="415"/>
      <c r="W112" s="415"/>
    </row>
    <row r="113" spans="1:23" s="6" customFormat="1" ht="15">
      <c r="A113" s="480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2"/>
      <c r="N113" s="2"/>
      <c r="O113" s="480"/>
      <c r="P113" s="21"/>
      <c r="Q113" s="21"/>
      <c r="R113" s="21"/>
      <c r="S113" s="480"/>
      <c r="T113" s="21"/>
      <c r="U113" s="414"/>
      <c r="V113" s="415"/>
      <c r="W113" s="415"/>
    </row>
    <row r="114" spans="1:23" s="6" customFormat="1" ht="15">
      <c r="A114" s="480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2"/>
      <c r="N114" s="2"/>
      <c r="O114" s="480"/>
      <c r="P114" s="21"/>
      <c r="Q114" s="21"/>
      <c r="R114" s="21"/>
      <c r="S114" s="480"/>
      <c r="T114" s="21"/>
      <c r="U114" s="414"/>
      <c r="V114" s="415"/>
      <c r="W114" s="415"/>
    </row>
    <row r="115" spans="1:23" s="6" customFormat="1" ht="15">
      <c r="A115" s="480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2"/>
      <c r="N115" s="2"/>
      <c r="O115" s="480"/>
      <c r="P115" s="21"/>
      <c r="Q115" s="21"/>
      <c r="R115" s="21"/>
      <c r="S115" s="480"/>
      <c r="T115" s="21"/>
      <c r="U115" s="414"/>
      <c r="V115" s="415"/>
      <c r="W115" s="415"/>
    </row>
    <row r="116" spans="1:23" s="6" customFormat="1" ht="15">
      <c r="A116" s="480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2"/>
      <c r="N116" s="2"/>
      <c r="O116" s="480"/>
      <c r="P116" s="21"/>
      <c r="Q116" s="21"/>
      <c r="R116" s="21"/>
      <c r="S116" s="480"/>
      <c r="T116" s="21"/>
      <c r="U116" s="414"/>
      <c r="V116" s="415"/>
      <c r="W116" s="415"/>
    </row>
    <row r="117" spans="1:23" s="6" customFormat="1" ht="15">
      <c r="A117" s="480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2"/>
      <c r="N117" s="2"/>
      <c r="O117" s="480"/>
      <c r="P117" s="21"/>
      <c r="Q117" s="21"/>
      <c r="R117" s="21"/>
      <c r="S117" s="480"/>
      <c r="T117" s="21"/>
      <c r="U117" s="414"/>
      <c r="V117" s="415"/>
      <c r="W117" s="415"/>
    </row>
    <row r="118" spans="1:23" s="6" customFormat="1" ht="15">
      <c r="A118" s="480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2"/>
      <c r="N118" s="2"/>
      <c r="O118" s="480"/>
      <c r="P118" s="21"/>
      <c r="Q118" s="21"/>
      <c r="R118" s="21"/>
      <c r="S118" s="480"/>
      <c r="T118" s="21"/>
      <c r="U118" s="414"/>
      <c r="V118" s="415"/>
      <c r="W118" s="415"/>
    </row>
    <row r="119" spans="1:23" s="6" customFormat="1" ht="15">
      <c r="A119" s="480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2"/>
      <c r="M119" s="2"/>
      <c r="N119" s="2"/>
      <c r="O119" s="480"/>
      <c r="P119" s="21"/>
      <c r="Q119" s="21"/>
      <c r="R119" s="21"/>
      <c r="S119" s="480"/>
      <c r="T119" s="21"/>
      <c r="U119" s="414"/>
      <c r="V119" s="415"/>
      <c r="W119" s="415"/>
    </row>
    <row r="120" spans="1:23" s="6" customFormat="1" ht="15">
      <c r="A120" s="480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2"/>
      <c r="M120" s="2"/>
      <c r="N120" s="2"/>
      <c r="O120" s="480"/>
      <c r="P120" s="21"/>
      <c r="Q120" s="21"/>
      <c r="R120" s="21"/>
      <c r="S120" s="480"/>
      <c r="T120" s="21"/>
      <c r="U120" s="414"/>
      <c r="V120" s="415"/>
      <c r="W120" s="415"/>
    </row>
    <row r="121" spans="1:23" s="6" customFormat="1" ht="15">
      <c r="A121" s="480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2"/>
      <c r="M121" s="2"/>
      <c r="N121" s="2"/>
      <c r="O121" s="480"/>
      <c r="P121" s="21"/>
      <c r="Q121" s="21"/>
      <c r="R121" s="21"/>
      <c r="S121" s="480"/>
      <c r="T121" s="21"/>
      <c r="U121" s="414"/>
      <c r="V121" s="415"/>
      <c r="W121" s="415"/>
    </row>
    <row r="122" spans="1:23" s="6" customFormat="1" ht="15">
      <c r="A122" s="480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2"/>
      <c r="M122" s="2"/>
      <c r="N122" s="2"/>
      <c r="O122" s="480"/>
      <c r="P122" s="21"/>
      <c r="Q122" s="21"/>
      <c r="R122" s="21"/>
      <c r="S122" s="480"/>
      <c r="T122" s="21"/>
      <c r="U122" s="414"/>
      <c r="V122" s="415"/>
      <c r="W122" s="415"/>
    </row>
    <row r="123" spans="1:23" s="6" customFormat="1" ht="15">
      <c r="A123" s="480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2"/>
      <c r="M123" s="2"/>
      <c r="N123" s="2"/>
      <c r="O123" s="480"/>
      <c r="P123" s="21"/>
      <c r="Q123" s="21"/>
      <c r="R123" s="21"/>
      <c r="S123" s="480"/>
      <c r="T123" s="21"/>
      <c r="U123" s="414"/>
      <c r="V123" s="415"/>
      <c r="W123" s="415"/>
    </row>
    <row r="124" spans="1:23" s="6" customFormat="1" ht="15">
      <c r="A124" s="480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2"/>
      <c r="M124" s="2"/>
      <c r="N124" s="2"/>
      <c r="O124" s="480"/>
      <c r="P124" s="21"/>
      <c r="Q124" s="21"/>
      <c r="R124" s="21"/>
      <c r="S124" s="480"/>
      <c r="T124" s="21"/>
      <c r="U124" s="414"/>
      <c r="V124" s="415"/>
      <c r="W124" s="415"/>
    </row>
    <row r="125" spans="1:23" s="6" customFormat="1" ht="15">
      <c r="A125" s="480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2"/>
      <c r="M125" s="2"/>
      <c r="N125" s="2"/>
      <c r="O125" s="480"/>
      <c r="P125" s="21"/>
      <c r="Q125" s="21"/>
      <c r="R125" s="21"/>
      <c r="S125" s="480"/>
      <c r="T125" s="21"/>
      <c r="U125" s="414"/>
      <c r="V125" s="415"/>
      <c r="W125" s="415"/>
    </row>
    <row r="126" spans="1:23" s="6" customFormat="1" ht="15">
      <c r="A126" s="480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2"/>
      <c r="M126" s="2"/>
      <c r="N126" s="2"/>
      <c r="O126" s="480"/>
      <c r="P126" s="21"/>
      <c r="Q126" s="21"/>
      <c r="R126" s="21"/>
      <c r="S126" s="480"/>
      <c r="T126" s="21"/>
      <c r="U126" s="414"/>
      <c r="V126" s="415"/>
      <c r="W126" s="415"/>
    </row>
    <row r="127" spans="1:23" s="6" customFormat="1" ht="15">
      <c r="A127" s="480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2"/>
      <c r="M127" s="2"/>
      <c r="N127" s="2"/>
      <c r="O127" s="480"/>
      <c r="P127" s="21"/>
      <c r="Q127" s="21"/>
      <c r="R127" s="21"/>
      <c r="S127" s="480"/>
      <c r="T127" s="21"/>
      <c r="U127" s="414"/>
      <c r="V127" s="415"/>
      <c r="W127" s="415"/>
    </row>
    <row r="128" spans="1:23" s="6" customFormat="1" ht="15">
      <c r="A128" s="480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2"/>
      <c r="M128" s="2"/>
      <c r="N128" s="2"/>
      <c r="O128" s="480"/>
      <c r="P128" s="21"/>
      <c r="Q128" s="21"/>
      <c r="R128" s="21"/>
      <c r="S128" s="480"/>
      <c r="T128" s="21"/>
      <c r="U128" s="414"/>
      <c r="V128" s="415"/>
      <c r="W128" s="415"/>
    </row>
    <row r="129" spans="1:23" s="6" customFormat="1" ht="15">
      <c r="A129" s="480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2"/>
      <c r="M129" s="2"/>
      <c r="N129" s="2"/>
      <c r="O129" s="480"/>
      <c r="P129" s="21"/>
      <c r="Q129" s="21"/>
      <c r="R129" s="21"/>
      <c r="S129" s="480"/>
      <c r="T129" s="21"/>
      <c r="U129" s="414"/>
      <c r="V129" s="415"/>
      <c r="W129" s="415"/>
    </row>
    <row r="130" spans="1:23" s="6" customFormat="1" ht="15">
      <c r="A130" s="480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2"/>
      <c r="M130" s="2"/>
      <c r="N130" s="2"/>
      <c r="O130" s="480"/>
      <c r="P130" s="21"/>
      <c r="Q130" s="21"/>
      <c r="R130" s="21"/>
      <c r="S130" s="480"/>
      <c r="T130" s="21"/>
      <c r="U130" s="414"/>
      <c r="V130" s="415"/>
      <c r="W130" s="415"/>
    </row>
    <row r="131" spans="1:23" s="6" customFormat="1" ht="15">
      <c r="A131" s="480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2"/>
      <c r="M131" s="2"/>
      <c r="N131" s="2"/>
      <c r="O131" s="480"/>
      <c r="P131" s="21"/>
      <c r="Q131" s="21"/>
      <c r="R131" s="21"/>
      <c r="S131" s="480"/>
      <c r="T131" s="21"/>
      <c r="U131" s="414"/>
      <c r="V131" s="415"/>
      <c r="W131" s="415"/>
    </row>
    <row r="132" spans="1:23" s="6" customFormat="1" ht="15">
      <c r="A132" s="480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2"/>
      <c r="M132" s="2"/>
      <c r="N132" s="2"/>
      <c r="O132" s="480"/>
      <c r="P132" s="21"/>
      <c r="Q132" s="21"/>
      <c r="R132" s="21"/>
      <c r="S132" s="480"/>
      <c r="T132" s="21"/>
      <c r="U132" s="414"/>
      <c r="V132" s="415"/>
      <c r="W132" s="415"/>
    </row>
    <row r="133" spans="1:23" s="7" customFormat="1" ht="15">
      <c r="A133" s="480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2"/>
      <c r="M133" s="2"/>
      <c r="N133" s="2"/>
      <c r="O133" s="480"/>
      <c r="P133" s="21"/>
      <c r="Q133" s="21"/>
      <c r="R133" s="21"/>
      <c r="S133" s="480"/>
      <c r="T133" s="21"/>
      <c r="U133" s="414"/>
      <c r="V133" s="416"/>
      <c r="W133" s="416"/>
    </row>
    <row r="134" spans="1:23" s="7" customFormat="1" ht="15">
      <c r="A134" s="480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2"/>
      <c r="M134" s="2"/>
      <c r="N134" s="2"/>
      <c r="O134" s="480"/>
      <c r="P134" s="21"/>
      <c r="Q134" s="21"/>
      <c r="R134" s="21"/>
      <c r="S134" s="480"/>
      <c r="T134" s="21"/>
      <c r="U134" s="414"/>
      <c r="V134" s="416"/>
      <c r="W134" s="416"/>
    </row>
    <row r="135" spans="1:23" s="7" customFormat="1" ht="15">
      <c r="A135" s="480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2"/>
      <c r="M135" s="2"/>
      <c r="N135" s="2"/>
      <c r="O135" s="480"/>
      <c r="P135" s="21"/>
      <c r="Q135" s="21"/>
      <c r="R135" s="21"/>
      <c r="S135" s="480"/>
      <c r="T135" s="21"/>
      <c r="U135" s="414"/>
      <c r="V135" s="416"/>
      <c r="W135" s="416"/>
    </row>
    <row r="136" spans="1:23" s="7" customFormat="1" ht="15">
      <c r="A136" s="480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2"/>
      <c r="M136" s="2"/>
      <c r="N136" s="2"/>
      <c r="O136" s="480"/>
      <c r="P136" s="21"/>
      <c r="Q136" s="21"/>
      <c r="R136" s="21"/>
      <c r="S136" s="480"/>
      <c r="T136" s="21"/>
      <c r="U136" s="414"/>
      <c r="V136" s="416"/>
      <c r="W136" s="416"/>
    </row>
    <row r="137" spans="1:23" s="6" customFormat="1" ht="15">
      <c r="A137" s="480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2"/>
      <c r="M137" s="2"/>
      <c r="N137" s="2"/>
      <c r="O137" s="480"/>
      <c r="P137" s="21"/>
      <c r="Q137" s="21"/>
      <c r="R137" s="21"/>
      <c r="S137" s="480"/>
      <c r="T137" s="21"/>
      <c r="U137" s="414"/>
      <c r="V137" s="415"/>
      <c r="W137" s="415"/>
    </row>
    <row r="138" spans="1:23" s="6" customFormat="1" ht="15">
      <c r="A138" s="480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2"/>
      <c r="M138" s="2"/>
      <c r="N138" s="2"/>
      <c r="O138" s="480"/>
      <c r="P138" s="21"/>
      <c r="Q138" s="21"/>
      <c r="R138" s="21"/>
      <c r="S138" s="480"/>
      <c r="T138" s="21"/>
      <c r="U138" s="414"/>
      <c r="V138" s="415"/>
      <c r="W138" s="415"/>
    </row>
    <row r="139" spans="1:23" s="6" customFormat="1" ht="15">
      <c r="A139" s="480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2"/>
      <c r="M139" s="2"/>
      <c r="N139" s="2"/>
      <c r="O139" s="480"/>
      <c r="P139" s="21"/>
      <c r="Q139" s="21"/>
      <c r="R139" s="21"/>
      <c r="S139" s="480"/>
      <c r="T139" s="21"/>
      <c r="U139" s="414"/>
      <c r="V139" s="415"/>
      <c r="W139" s="415"/>
    </row>
    <row r="140" spans="1:23" s="6" customFormat="1" ht="15">
      <c r="A140" s="480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2"/>
      <c r="M140" s="2"/>
      <c r="N140" s="2"/>
      <c r="O140" s="480"/>
      <c r="P140" s="21"/>
      <c r="Q140" s="21"/>
      <c r="R140" s="21"/>
      <c r="S140" s="480"/>
      <c r="T140" s="21"/>
      <c r="U140" s="414"/>
      <c r="V140" s="415"/>
      <c r="W140" s="415"/>
    </row>
    <row r="141" spans="1:23" s="6" customFormat="1" ht="15">
      <c r="A141" s="480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2"/>
      <c r="M141" s="2"/>
      <c r="N141" s="2"/>
      <c r="O141" s="480"/>
      <c r="P141" s="21"/>
      <c r="Q141" s="21"/>
      <c r="R141" s="21"/>
      <c r="S141" s="480"/>
      <c r="T141" s="21"/>
      <c r="U141" s="414"/>
      <c r="V141" s="415"/>
      <c r="W141" s="415"/>
    </row>
    <row r="142" spans="1:23" s="6" customFormat="1" ht="15">
      <c r="A142" s="480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2"/>
      <c r="M142" s="2"/>
      <c r="N142" s="2"/>
      <c r="O142" s="480"/>
      <c r="P142" s="21"/>
      <c r="Q142" s="21"/>
      <c r="R142" s="21"/>
      <c r="S142" s="480"/>
      <c r="T142" s="21"/>
      <c r="U142" s="414"/>
      <c r="V142" s="415"/>
      <c r="W142" s="415"/>
    </row>
    <row r="143" spans="1:23" s="7" customFormat="1" ht="15">
      <c r="A143" s="480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2"/>
      <c r="M143" s="2"/>
      <c r="N143" s="2"/>
      <c r="O143" s="480"/>
      <c r="P143" s="21"/>
      <c r="Q143" s="21"/>
      <c r="R143" s="21"/>
      <c r="S143" s="480"/>
      <c r="T143" s="21"/>
      <c r="U143" s="414"/>
      <c r="V143" s="416"/>
      <c r="W143" s="416"/>
    </row>
    <row r="144" spans="1:23" s="7" customFormat="1" ht="15">
      <c r="A144" s="480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2"/>
      <c r="M144" s="2"/>
      <c r="N144" s="2"/>
      <c r="O144" s="480"/>
      <c r="P144" s="21"/>
      <c r="Q144" s="21"/>
      <c r="R144" s="21"/>
      <c r="S144" s="480"/>
      <c r="T144" s="21"/>
      <c r="U144" s="414"/>
      <c r="V144" s="416"/>
      <c r="W144" s="416"/>
    </row>
    <row r="145" spans="1:23" s="7" customFormat="1" ht="15">
      <c r="A145" s="480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2"/>
      <c r="M145" s="2"/>
      <c r="N145" s="2"/>
      <c r="O145" s="480"/>
      <c r="P145" s="21"/>
      <c r="Q145" s="21"/>
      <c r="R145" s="21"/>
      <c r="S145" s="480"/>
      <c r="T145" s="21"/>
      <c r="U145" s="414"/>
      <c r="V145" s="416"/>
      <c r="W145" s="416"/>
    </row>
    <row r="146" spans="1:23" s="7" customFormat="1" ht="15">
      <c r="A146" s="480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2"/>
      <c r="M146" s="2"/>
      <c r="N146" s="2"/>
      <c r="O146" s="480"/>
      <c r="P146" s="21"/>
      <c r="Q146" s="21"/>
      <c r="R146" s="21"/>
      <c r="S146" s="480"/>
      <c r="T146" s="21"/>
      <c r="U146" s="414"/>
      <c r="V146" s="416"/>
      <c r="W146" s="416"/>
    </row>
    <row r="147" spans="1:23" s="7" customFormat="1" ht="15">
      <c r="A147" s="480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2"/>
      <c r="M147" s="2"/>
      <c r="N147" s="2"/>
      <c r="O147" s="480"/>
      <c r="P147" s="21"/>
      <c r="Q147" s="21"/>
      <c r="R147" s="21"/>
      <c r="S147" s="480"/>
      <c r="T147" s="21"/>
      <c r="U147" s="414"/>
      <c r="V147" s="416"/>
      <c r="W147" s="416"/>
    </row>
    <row r="148" spans="1:23" s="8" customFormat="1" ht="15">
      <c r="A148" s="480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2"/>
      <c r="M148" s="2"/>
      <c r="N148" s="2"/>
      <c r="O148" s="480"/>
      <c r="P148" s="21"/>
      <c r="Q148" s="21"/>
      <c r="R148" s="21"/>
      <c r="S148" s="480"/>
      <c r="T148" s="21"/>
      <c r="U148" s="414"/>
      <c r="V148" s="417"/>
      <c r="W148" s="417"/>
    </row>
    <row r="149" spans="1:23" s="9" customFormat="1" ht="15">
      <c r="A149" s="480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2"/>
      <c r="M149" s="2"/>
      <c r="N149" s="2"/>
      <c r="O149" s="480"/>
      <c r="P149" s="21"/>
      <c r="Q149" s="21"/>
      <c r="R149" s="21"/>
      <c r="S149" s="480"/>
      <c r="T149" s="21"/>
      <c r="U149" s="414"/>
      <c r="V149" s="418"/>
      <c r="W149" s="418"/>
    </row>
    <row r="150" spans="1:23" s="6" customFormat="1" ht="15">
      <c r="A150" s="480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2"/>
      <c r="M150" s="2"/>
      <c r="N150" s="2"/>
      <c r="O150" s="480"/>
      <c r="P150" s="21"/>
      <c r="Q150" s="21"/>
      <c r="R150" s="21"/>
      <c r="S150" s="480"/>
      <c r="T150" s="21"/>
      <c r="U150" s="414"/>
      <c r="V150" s="415"/>
      <c r="W150" s="415"/>
    </row>
    <row r="151" spans="1:23" s="6" customFormat="1" ht="15">
      <c r="A151" s="480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2"/>
      <c r="M151" s="2"/>
      <c r="N151" s="2"/>
      <c r="O151" s="480"/>
      <c r="P151" s="21"/>
      <c r="Q151" s="21"/>
      <c r="R151" s="21"/>
      <c r="S151" s="480"/>
      <c r="T151" s="21"/>
      <c r="U151" s="414"/>
      <c r="V151" s="415"/>
      <c r="W151" s="415"/>
    </row>
    <row r="152" spans="1:23" s="6" customFormat="1" ht="15">
      <c r="A152" s="480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2"/>
      <c r="M152" s="2"/>
      <c r="N152" s="2"/>
      <c r="O152" s="480"/>
      <c r="P152" s="21"/>
      <c r="Q152" s="21"/>
      <c r="R152" s="21"/>
      <c r="S152" s="480"/>
      <c r="T152" s="21"/>
      <c r="U152" s="414"/>
      <c r="V152" s="415"/>
      <c r="W152" s="415"/>
    </row>
    <row r="153" spans="1:23" s="7" customFormat="1" ht="15">
      <c r="A153" s="480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2"/>
      <c r="M153" s="2"/>
      <c r="N153" s="2"/>
      <c r="O153" s="480"/>
      <c r="P153" s="21"/>
      <c r="Q153" s="21"/>
      <c r="R153" s="21"/>
      <c r="S153" s="480"/>
      <c r="T153" s="21"/>
      <c r="U153" s="414"/>
      <c r="V153" s="416"/>
      <c r="W153" s="416"/>
    </row>
    <row r="154" spans="1:23" s="6" customFormat="1" ht="15">
      <c r="A154" s="480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2"/>
      <c r="M154" s="2"/>
      <c r="N154" s="2"/>
      <c r="O154" s="480"/>
      <c r="P154" s="21"/>
      <c r="Q154" s="21"/>
      <c r="R154" s="21"/>
      <c r="S154" s="480"/>
      <c r="T154" s="21"/>
      <c r="U154" s="414"/>
      <c r="V154" s="415"/>
      <c r="W154" s="415"/>
    </row>
    <row r="155" spans="1:23" s="6" customFormat="1" ht="15">
      <c r="A155" s="480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2"/>
      <c r="M155" s="2"/>
      <c r="N155" s="2"/>
      <c r="O155" s="480"/>
      <c r="P155" s="21"/>
      <c r="Q155" s="21"/>
      <c r="R155" s="21"/>
      <c r="S155" s="480"/>
      <c r="T155" s="21"/>
      <c r="U155" s="414"/>
      <c r="V155" s="415"/>
      <c r="W155" s="415"/>
    </row>
    <row r="156" spans="1:23" s="6" customFormat="1" ht="15">
      <c r="A156" s="480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2"/>
      <c r="M156" s="2"/>
      <c r="N156" s="2"/>
      <c r="O156" s="480"/>
      <c r="P156" s="21"/>
      <c r="Q156" s="21"/>
      <c r="R156" s="21"/>
      <c r="S156" s="480"/>
      <c r="T156" s="21"/>
      <c r="U156" s="414"/>
      <c r="V156" s="415"/>
      <c r="W156" s="415"/>
    </row>
    <row r="157" spans="1:23" s="6" customFormat="1" ht="15">
      <c r="A157" s="480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2"/>
      <c r="M157" s="2"/>
      <c r="N157" s="2"/>
      <c r="O157" s="480"/>
      <c r="P157" s="21"/>
      <c r="Q157" s="21"/>
      <c r="R157" s="21"/>
      <c r="S157" s="480"/>
      <c r="T157" s="21"/>
      <c r="U157" s="414"/>
      <c r="V157" s="415"/>
      <c r="W157" s="415"/>
    </row>
    <row r="158" spans="1:23" s="6" customFormat="1" ht="15">
      <c r="A158" s="480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2"/>
      <c r="M158" s="2"/>
      <c r="N158" s="2"/>
      <c r="O158" s="480"/>
      <c r="P158" s="21"/>
      <c r="Q158" s="21"/>
      <c r="R158" s="21"/>
      <c r="S158" s="480"/>
      <c r="T158" s="21"/>
      <c r="U158" s="414"/>
      <c r="V158" s="415"/>
      <c r="W158" s="415"/>
    </row>
    <row r="159" spans="1:23" s="6" customFormat="1" ht="15">
      <c r="A159" s="480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2"/>
      <c r="M159" s="2"/>
      <c r="N159" s="2"/>
      <c r="O159" s="480"/>
      <c r="P159" s="21"/>
      <c r="Q159" s="21"/>
      <c r="R159" s="21"/>
      <c r="S159" s="480"/>
      <c r="T159" s="21"/>
      <c r="U159" s="414"/>
      <c r="V159" s="415"/>
      <c r="W159" s="415"/>
    </row>
    <row r="160" spans="1:23" s="6" customFormat="1" ht="15">
      <c r="A160" s="480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2"/>
      <c r="M160" s="2"/>
      <c r="N160" s="2"/>
      <c r="O160" s="480"/>
      <c r="P160" s="21"/>
      <c r="Q160" s="21"/>
      <c r="R160" s="21"/>
      <c r="S160" s="480"/>
      <c r="T160" s="21"/>
      <c r="U160" s="414"/>
      <c r="V160" s="415"/>
      <c r="W160" s="415"/>
    </row>
    <row r="161" spans="1:23" s="6" customFormat="1" ht="15">
      <c r="A161" s="480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2"/>
      <c r="M161" s="2"/>
      <c r="N161" s="2"/>
      <c r="O161" s="480"/>
      <c r="P161" s="21"/>
      <c r="Q161" s="21"/>
      <c r="R161" s="21"/>
      <c r="S161" s="480"/>
      <c r="T161" s="21"/>
      <c r="U161" s="414"/>
      <c r="V161" s="415"/>
      <c r="W161" s="415"/>
    </row>
    <row r="162" spans="1:23" s="7" customFormat="1" ht="15">
      <c r="A162" s="480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2"/>
      <c r="M162" s="2"/>
      <c r="N162" s="2"/>
      <c r="O162" s="480"/>
      <c r="P162" s="21"/>
      <c r="Q162" s="21"/>
      <c r="R162" s="21"/>
      <c r="S162" s="480"/>
      <c r="T162" s="21"/>
      <c r="U162" s="414"/>
      <c r="V162" s="416"/>
      <c r="W162" s="416"/>
    </row>
    <row r="163" spans="1:23" s="7" customFormat="1" ht="15">
      <c r="A163" s="480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2"/>
      <c r="M163" s="2"/>
      <c r="N163" s="2"/>
      <c r="O163" s="480"/>
      <c r="P163" s="21"/>
      <c r="Q163" s="21"/>
      <c r="R163" s="21"/>
      <c r="S163" s="480"/>
      <c r="T163" s="21"/>
      <c r="U163" s="414"/>
      <c r="V163" s="416"/>
      <c r="W163" s="416"/>
    </row>
    <row r="164" spans="1:23" s="7" customFormat="1" ht="15">
      <c r="A164" s="480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2"/>
      <c r="M164" s="2"/>
      <c r="N164" s="2"/>
      <c r="O164" s="480"/>
      <c r="P164" s="21"/>
      <c r="Q164" s="21"/>
      <c r="R164" s="21"/>
      <c r="S164" s="480"/>
      <c r="T164" s="21"/>
      <c r="U164" s="414"/>
      <c r="V164" s="416"/>
      <c r="W164" s="416"/>
    </row>
    <row r="165" spans="1:23" s="7" customFormat="1" ht="15">
      <c r="A165" s="480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2"/>
      <c r="M165" s="2"/>
      <c r="N165" s="2"/>
      <c r="O165" s="480"/>
      <c r="P165" s="21"/>
      <c r="Q165" s="21"/>
      <c r="R165" s="21"/>
      <c r="S165" s="480"/>
      <c r="T165" s="21"/>
      <c r="U165" s="414"/>
      <c r="V165" s="416"/>
      <c r="W165" s="416"/>
    </row>
    <row r="166" spans="1:23" s="7" customFormat="1" ht="15">
      <c r="A166" s="480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2"/>
      <c r="M166" s="2"/>
      <c r="N166" s="2"/>
      <c r="O166" s="480"/>
      <c r="P166" s="21"/>
      <c r="Q166" s="21"/>
      <c r="R166" s="21"/>
      <c r="S166" s="480"/>
      <c r="T166" s="21"/>
      <c r="U166" s="414"/>
      <c r="V166" s="416"/>
      <c r="W166" s="416"/>
    </row>
    <row r="167" spans="1:23" s="6" customFormat="1" ht="15">
      <c r="A167" s="480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2"/>
      <c r="M167" s="2"/>
      <c r="N167" s="2"/>
      <c r="O167" s="480"/>
      <c r="P167" s="21"/>
      <c r="Q167" s="21"/>
      <c r="R167" s="21"/>
      <c r="S167" s="480"/>
      <c r="T167" s="21"/>
      <c r="U167" s="414"/>
      <c r="V167" s="415"/>
      <c r="W167" s="415"/>
    </row>
    <row r="168" spans="1:23" s="6" customFormat="1" ht="15">
      <c r="A168" s="480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2"/>
      <c r="M168" s="2"/>
      <c r="N168" s="2"/>
      <c r="O168" s="480"/>
      <c r="P168" s="21"/>
      <c r="Q168" s="21"/>
      <c r="R168" s="21"/>
      <c r="S168" s="480"/>
      <c r="T168" s="21"/>
      <c r="U168" s="414"/>
      <c r="V168" s="415"/>
      <c r="W168" s="415"/>
    </row>
    <row r="169" spans="1:23" s="6" customFormat="1" ht="15">
      <c r="A169" s="480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2"/>
      <c r="M169" s="2"/>
      <c r="N169" s="2"/>
      <c r="O169" s="480"/>
      <c r="P169" s="21"/>
      <c r="Q169" s="21"/>
      <c r="R169" s="21"/>
      <c r="S169" s="480"/>
      <c r="T169" s="21"/>
      <c r="U169" s="414"/>
      <c r="V169" s="415"/>
      <c r="W169" s="415"/>
    </row>
    <row r="170" spans="1:23" s="6" customFormat="1" ht="15">
      <c r="A170" s="480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2"/>
      <c r="M170" s="2"/>
      <c r="N170" s="2"/>
      <c r="O170" s="480"/>
      <c r="P170" s="21"/>
      <c r="Q170" s="21"/>
      <c r="R170" s="21"/>
      <c r="S170" s="480"/>
      <c r="T170" s="21"/>
      <c r="U170" s="414"/>
      <c r="V170" s="415"/>
      <c r="W170" s="415"/>
    </row>
    <row r="171" spans="1:23" s="6" customFormat="1" ht="15">
      <c r="A171" s="480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2"/>
      <c r="M171" s="2"/>
      <c r="N171" s="2"/>
      <c r="O171" s="480"/>
      <c r="P171" s="21"/>
      <c r="Q171" s="21"/>
      <c r="R171" s="21"/>
      <c r="S171" s="480"/>
      <c r="T171" s="21"/>
      <c r="U171" s="414"/>
      <c r="V171" s="415"/>
      <c r="W171" s="415"/>
    </row>
    <row r="172" spans="1:23" s="6" customFormat="1" ht="15">
      <c r="A172" s="480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2"/>
      <c r="M172" s="2"/>
      <c r="N172" s="2"/>
      <c r="O172" s="480"/>
      <c r="P172" s="21"/>
      <c r="Q172" s="21"/>
      <c r="R172" s="21"/>
      <c r="S172" s="480"/>
      <c r="T172" s="21"/>
      <c r="U172" s="414"/>
      <c r="V172" s="415"/>
      <c r="W172" s="415"/>
    </row>
    <row r="173" spans="1:23" s="6" customFormat="1" ht="15">
      <c r="A173" s="480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2"/>
      <c r="M173" s="2"/>
      <c r="N173" s="2"/>
      <c r="O173" s="480"/>
      <c r="P173" s="21"/>
      <c r="Q173" s="21"/>
      <c r="R173" s="21"/>
      <c r="S173" s="480"/>
      <c r="T173" s="21"/>
      <c r="U173" s="414"/>
      <c r="V173" s="415"/>
      <c r="W173" s="415"/>
    </row>
    <row r="174" spans="1:23" s="6" customFormat="1" ht="15">
      <c r="A174" s="480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2"/>
      <c r="M174" s="2"/>
      <c r="N174" s="2"/>
      <c r="O174" s="480"/>
      <c r="P174" s="21"/>
      <c r="Q174" s="21"/>
      <c r="R174" s="21"/>
      <c r="S174" s="480"/>
      <c r="T174" s="21"/>
      <c r="U174" s="414"/>
      <c r="V174" s="415"/>
      <c r="W174" s="415"/>
    </row>
    <row r="175" spans="1:23" s="6" customFormat="1" ht="15">
      <c r="A175" s="480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2"/>
      <c r="M175" s="2"/>
      <c r="N175" s="2"/>
      <c r="O175" s="480"/>
      <c r="P175" s="21"/>
      <c r="Q175" s="21"/>
      <c r="R175" s="21"/>
      <c r="S175" s="480"/>
      <c r="T175" s="21"/>
      <c r="U175" s="414"/>
      <c r="V175" s="415"/>
      <c r="W175" s="415"/>
    </row>
    <row r="176" spans="1:23" s="7" customFormat="1" ht="15">
      <c r="A176" s="480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2"/>
      <c r="M176" s="2"/>
      <c r="N176" s="2"/>
      <c r="O176" s="480"/>
      <c r="P176" s="21"/>
      <c r="Q176" s="21"/>
      <c r="R176" s="21"/>
      <c r="S176" s="480"/>
      <c r="T176" s="21"/>
      <c r="U176" s="414"/>
      <c r="V176" s="416"/>
      <c r="W176" s="416"/>
    </row>
    <row r="177" spans="1:23" s="7" customFormat="1" ht="15">
      <c r="A177" s="480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2"/>
      <c r="M177" s="2"/>
      <c r="N177" s="2"/>
      <c r="O177" s="480"/>
      <c r="P177" s="21"/>
      <c r="Q177" s="21"/>
      <c r="R177" s="21"/>
      <c r="S177" s="480"/>
      <c r="T177" s="21"/>
      <c r="U177" s="414"/>
      <c r="V177" s="416"/>
      <c r="W177" s="416"/>
    </row>
    <row r="178" spans="1:23" s="7" customFormat="1" ht="15">
      <c r="A178" s="480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2"/>
      <c r="M178" s="2"/>
      <c r="N178" s="2"/>
      <c r="O178" s="480"/>
      <c r="P178" s="21"/>
      <c r="Q178" s="21"/>
      <c r="R178" s="21"/>
      <c r="S178" s="480"/>
      <c r="T178" s="21"/>
      <c r="U178" s="414"/>
      <c r="V178" s="416"/>
      <c r="W178" s="416"/>
    </row>
    <row r="179" spans="1:23" s="6" customFormat="1" ht="15">
      <c r="A179" s="480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2"/>
      <c r="M179" s="2"/>
      <c r="N179" s="2"/>
      <c r="O179" s="480"/>
      <c r="P179" s="21"/>
      <c r="Q179" s="21"/>
      <c r="R179" s="21"/>
      <c r="S179" s="480"/>
      <c r="T179" s="21"/>
      <c r="U179" s="414"/>
      <c r="V179" s="415"/>
      <c r="W179" s="415"/>
    </row>
    <row r="180" spans="1:23" s="6" customFormat="1" ht="15">
      <c r="A180" s="480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2"/>
      <c r="M180" s="2"/>
      <c r="N180" s="2"/>
      <c r="O180" s="480"/>
      <c r="P180" s="21"/>
      <c r="Q180" s="21"/>
      <c r="R180" s="21"/>
      <c r="S180" s="480"/>
      <c r="T180" s="21"/>
      <c r="U180" s="414"/>
      <c r="V180" s="415"/>
      <c r="W180" s="415"/>
    </row>
    <row r="181" spans="1:23" s="6" customFormat="1" ht="15">
      <c r="A181" s="480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2"/>
      <c r="M181" s="2"/>
      <c r="N181" s="2"/>
      <c r="O181" s="480"/>
      <c r="P181" s="21"/>
      <c r="Q181" s="21"/>
      <c r="R181" s="21"/>
      <c r="S181" s="480"/>
      <c r="T181" s="21"/>
      <c r="U181" s="414"/>
      <c r="V181" s="415"/>
      <c r="W181" s="415"/>
    </row>
    <row r="182" spans="1:23" s="6" customFormat="1" ht="15">
      <c r="A182" s="480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2"/>
      <c r="M182" s="2"/>
      <c r="N182" s="2"/>
      <c r="O182" s="480"/>
      <c r="P182" s="21"/>
      <c r="Q182" s="21"/>
      <c r="R182" s="21"/>
      <c r="S182" s="480"/>
      <c r="T182" s="21"/>
      <c r="U182" s="414"/>
      <c r="V182" s="415"/>
      <c r="W182" s="415"/>
    </row>
    <row r="183" spans="1:23" s="6" customFormat="1" ht="15">
      <c r="A183" s="480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2"/>
      <c r="M183" s="2"/>
      <c r="N183" s="2"/>
      <c r="O183" s="480"/>
      <c r="P183" s="21"/>
      <c r="Q183" s="21"/>
      <c r="R183" s="21"/>
      <c r="S183" s="480"/>
      <c r="T183" s="21"/>
      <c r="U183" s="414"/>
      <c r="V183" s="415"/>
      <c r="W183" s="415"/>
    </row>
    <row r="184" spans="1:23" s="6" customFormat="1" ht="15">
      <c r="A184" s="480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2"/>
      <c r="M184" s="2"/>
      <c r="N184" s="2"/>
      <c r="O184" s="480"/>
      <c r="P184" s="21"/>
      <c r="Q184" s="21"/>
      <c r="R184" s="21"/>
      <c r="S184" s="480"/>
      <c r="T184" s="21"/>
      <c r="U184" s="414"/>
      <c r="V184" s="415"/>
      <c r="W184" s="415"/>
    </row>
    <row r="185" spans="1:23" s="6" customFormat="1" ht="15">
      <c r="A185" s="480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2"/>
      <c r="M185" s="2"/>
      <c r="N185" s="2"/>
      <c r="O185" s="480"/>
      <c r="P185" s="21"/>
      <c r="Q185" s="21"/>
      <c r="R185" s="21"/>
      <c r="S185" s="480"/>
      <c r="T185" s="21"/>
      <c r="U185" s="414"/>
      <c r="V185" s="415"/>
      <c r="W185" s="415"/>
    </row>
    <row r="186" spans="1:23" s="7" customFormat="1" ht="15">
      <c r="A186" s="480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2"/>
      <c r="M186" s="2"/>
      <c r="N186" s="2"/>
      <c r="O186" s="480"/>
      <c r="P186" s="21"/>
      <c r="Q186" s="21"/>
      <c r="R186" s="21"/>
      <c r="S186" s="480"/>
      <c r="T186" s="21"/>
      <c r="U186" s="414"/>
      <c r="V186" s="416"/>
      <c r="W186" s="416"/>
    </row>
    <row r="187" spans="1:23" s="6" customFormat="1" ht="15">
      <c r="A187" s="480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2"/>
      <c r="M187" s="2"/>
      <c r="N187" s="2"/>
      <c r="O187" s="480"/>
      <c r="P187" s="21"/>
      <c r="Q187" s="21"/>
      <c r="R187" s="21"/>
      <c r="S187" s="480"/>
      <c r="T187" s="21"/>
      <c r="U187" s="414"/>
      <c r="V187" s="415"/>
      <c r="W187" s="415"/>
    </row>
    <row r="188" spans="1:23" s="6" customFormat="1" ht="15">
      <c r="A188" s="480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2"/>
      <c r="M188" s="2"/>
      <c r="N188" s="2"/>
      <c r="O188" s="480"/>
      <c r="P188" s="21"/>
      <c r="Q188" s="21"/>
      <c r="R188" s="21"/>
      <c r="S188" s="480"/>
      <c r="T188" s="21"/>
      <c r="U188" s="414"/>
      <c r="V188" s="415"/>
      <c r="W188" s="415"/>
    </row>
    <row r="189" spans="1:23" s="6" customFormat="1" ht="15">
      <c r="A189" s="480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2"/>
      <c r="M189" s="2"/>
      <c r="N189" s="2"/>
      <c r="O189" s="480"/>
      <c r="P189" s="21"/>
      <c r="Q189" s="21"/>
      <c r="R189" s="21"/>
      <c r="S189" s="480"/>
      <c r="T189" s="21"/>
      <c r="U189" s="414"/>
      <c r="V189" s="415"/>
      <c r="W189" s="415"/>
    </row>
    <row r="190" spans="1:23" s="6" customFormat="1" ht="15">
      <c r="A190" s="480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2"/>
      <c r="M190" s="2"/>
      <c r="N190" s="2"/>
      <c r="O190" s="480"/>
      <c r="P190" s="21"/>
      <c r="Q190" s="21"/>
      <c r="R190" s="21"/>
      <c r="S190" s="480"/>
      <c r="T190" s="21"/>
      <c r="U190" s="414"/>
      <c r="V190" s="415"/>
      <c r="W190" s="415"/>
    </row>
    <row r="191" spans="1:23" s="6" customFormat="1" ht="15">
      <c r="A191" s="480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2"/>
      <c r="M191" s="2"/>
      <c r="N191" s="2"/>
      <c r="O191" s="480"/>
      <c r="P191" s="21"/>
      <c r="Q191" s="21"/>
      <c r="R191" s="21"/>
      <c r="S191" s="480"/>
      <c r="T191" s="21"/>
      <c r="U191" s="414"/>
      <c r="V191" s="415"/>
      <c r="W191" s="415"/>
    </row>
    <row r="192" spans="1:23" s="6" customFormat="1" ht="15">
      <c r="A192" s="480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2"/>
      <c r="M192" s="2"/>
      <c r="N192" s="2"/>
      <c r="O192" s="480"/>
      <c r="P192" s="21"/>
      <c r="Q192" s="21"/>
      <c r="R192" s="21"/>
      <c r="S192" s="480"/>
      <c r="T192" s="21"/>
      <c r="U192" s="414"/>
      <c r="V192" s="415"/>
      <c r="W192" s="415"/>
    </row>
    <row r="193" spans="1:23" s="6" customFormat="1" ht="15">
      <c r="A193" s="480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2"/>
      <c r="M193" s="2"/>
      <c r="N193" s="2"/>
      <c r="O193" s="480"/>
      <c r="P193" s="21"/>
      <c r="Q193" s="21"/>
      <c r="R193" s="21"/>
      <c r="S193" s="480"/>
      <c r="T193" s="21"/>
      <c r="U193" s="414"/>
      <c r="V193" s="415"/>
      <c r="W193" s="415"/>
    </row>
    <row r="194" spans="1:23" s="6" customFormat="1" ht="15">
      <c r="A194" s="480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2"/>
      <c r="M194" s="2"/>
      <c r="N194" s="2"/>
      <c r="O194" s="480"/>
      <c r="P194" s="21"/>
      <c r="Q194" s="21"/>
      <c r="R194" s="21"/>
      <c r="S194" s="480"/>
      <c r="T194" s="21"/>
      <c r="U194" s="414"/>
      <c r="V194" s="415"/>
      <c r="W194" s="415"/>
    </row>
    <row r="195" spans="1:23" s="6" customFormat="1" ht="15">
      <c r="A195" s="480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2"/>
      <c r="M195" s="2"/>
      <c r="N195" s="2"/>
      <c r="O195" s="480"/>
      <c r="P195" s="21"/>
      <c r="Q195" s="21"/>
      <c r="R195" s="21"/>
      <c r="S195" s="480"/>
      <c r="T195" s="21"/>
      <c r="U195" s="414"/>
      <c r="V195" s="415"/>
      <c r="W195" s="415"/>
    </row>
  </sheetData>
  <sheetProtection/>
  <mergeCells count="87">
    <mergeCell ref="A9:B9"/>
    <mergeCell ref="G9:L9"/>
    <mergeCell ref="A68:B68"/>
    <mergeCell ref="A64:B64"/>
    <mergeCell ref="C64:F64"/>
    <mergeCell ref="G64:L64"/>
    <mergeCell ref="G20:L20"/>
    <mergeCell ref="G37:L37"/>
    <mergeCell ref="G76:L76"/>
    <mergeCell ref="G77:L77"/>
    <mergeCell ref="G78:L78"/>
    <mergeCell ref="A4:B4"/>
    <mergeCell ref="C4:F4"/>
    <mergeCell ref="G4:L4"/>
    <mergeCell ref="A11:B11"/>
    <mergeCell ref="C11:F11"/>
    <mergeCell ref="A8:B8"/>
    <mergeCell ref="G8:L8"/>
    <mergeCell ref="A39:B39"/>
    <mergeCell ref="A37:B37"/>
    <mergeCell ref="A20:B20"/>
    <mergeCell ref="A73:B73"/>
    <mergeCell ref="G73:L73"/>
    <mergeCell ref="G39:L39"/>
    <mergeCell ref="A38:B38"/>
    <mergeCell ref="G38:L38"/>
    <mergeCell ref="G75:L75"/>
    <mergeCell ref="A19:B19"/>
    <mergeCell ref="G19:L19"/>
    <mergeCell ref="A23:B23"/>
    <mergeCell ref="G23:L23"/>
    <mergeCell ref="A21:B21"/>
    <mergeCell ref="G21:L21"/>
    <mergeCell ref="A24:B24"/>
    <mergeCell ref="C24:F24"/>
    <mergeCell ref="G24:L24"/>
    <mergeCell ref="G10:L10"/>
    <mergeCell ref="O10:U10"/>
    <mergeCell ref="O11:U11"/>
    <mergeCell ref="A18:B18"/>
    <mergeCell ref="G18:L18"/>
    <mergeCell ref="O18:U18"/>
    <mergeCell ref="G11:L11"/>
    <mergeCell ref="A1:B1"/>
    <mergeCell ref="A2:A3"/>
    <mergeCell ref="B2:B3"/>
    <mergeCell ref="C2:F2"/>
    <mergeCell ref="G2:J2"/>
    <mergeCell ref="M2:M3"/>
    <mergeCell ref="K2:K3"/>
    <mergeCell ref="L2:L3"/>
    <mergeCell ref="O24:U24"/>
    <mergeCell ref="O21:U21"/>
    <mergeCell ref="A22:B22"/>
    <mergeCell ref="G22:L22"/>
    <mergeCell ref="O22:U22"/>
    <mergeCell ref="W2:W3"/>
    <mergeCell ref="V2:V3"/>
    <mergeCell ref="U2:U3"/>
    <mergeCell ref="N2:N3"/>
    <mergeCell ref="A10:B10"/>
    <mergeCell ref="O37:U37"/>
    <mergeCell ref="O20:U20"/>
    <mergeCell ref="O8:U8"/>
    <mergeCell ref="O23:U23"/>
    <mergeCell ref="O2:P3"/>
    <mergeCell ref="Q2:R3"/>
    <mergeCell ref="O19:U19"/>
    <mergeCell ref="O4:U4"/>
    <mergeCell ref="O9:U9"/>
    <mergeCell ref="S2:T3"/>
    <mergeCell ref="A72:B72"/>
    <mergeCell ref="G72:L72"/>
    <mergeCell ref="O72:U72"/>
    <mergeCell ref="A71:B71"/>
    <mergeCell ref="C71:F71"/>
    <mergeCell ref="G71:L71"/>
    <mergeCell ref="O38:U38"/>
    <mergeCell ref="O39:U39"/>
    <mergeCell ref="G62:L62"/>
    <mergeCell ref="O73:U73"/>
    <mergeCell ref="O71:U71"/>
    <mergeCell ref="A74:B74"/>
    <mergeCell ref="G74:L74"/>
    <mergeCell ref="O74:U74"/>
    <mergeCell ref="G63:L63"/>
    <mergeCell ref="O64:U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4"/>
  <sheetViews>
    <sheetView zoomScale="85" zoomScaleNormal="85" zoomScalePageLayoutView="0" workbookViewId="0" topLeftCell="A1">
      <pane xSplit="2" ySplit="3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" sqref="O1"/>
    </sheetView>
  </sheetViews>
  <sheetFormatPr defaultColWidth="10.7109375" defaultRowHeight="12.75"/>
  <cols>
    <col min="1" max="1" width="18.7109375" style="480" customWidth="1"/>
    <col min="2" max="2" width="60.7109375" style="1" customWidth="1"/>
    <col min="3" max="12" width="4.28125" style="4" customWidth="1"/>
    <col min="13" max="13" width="4.7109375" style="2" hidden="1" customWidth="1"/>
    <col min="14" max="14" width="12.7109375" style="2" hidden="1" customWidth="1"/>
    <col min="15" max="15" width="18.28125" style="480" customWidth="1"/>
    <col min="16" max="16" width="41.28125" style="21" customWidth="1"/>
    <col min="17" max="17" width="19.421875" style="480" customWidth="1"/>
    <col min="18" max="18" width="41.28125" style="3" customWidth="1"/>
    <col min="19" max="19" width="6.28125" style="3" customWidth="1"/>
    <col min="20" max="20" width="19.57421875" style="3" customWidth="1"/>
    <col min="21" max="21" width="27.421875" style="470" customWidth="1"/>
    <col min="22" max="23" width="0" style="384" hidden="1" customWidth="1"/>
    <col min="24" max="16384" width="10.7109375" style="1" customWidth="1"/>
  </cols>
  <sheetData>
    <row r="1" spans="1:23" s="2" customFormat="1" ht="39.75" customHeight="1" thickBot="1">
      <c r="A1" s="684" t="s">
        <v>666</v>
      </c>
      <c r="B1" s="685"/>
      <c r="C1" s="15"/>
      <c r="D1" s="15"/>
      <c r="E1" s="15"/>
      <c r="F1" s="15"/>
      <c r="G1" s="15"/>
      <c r="H1" s="15"/>
      <c r="I1" s="15"/>
      <c r="J1" s="15"/>
      <c r="K1" s="15"/>
      <c r="L1" s="15"/>
      <c r="M1" s="169"/>
      <c r="N1" s="169"/>
      <c r="O1" s="5"/>
      <c r="P1" s="301"/>
      <c r="Q1" s="480"/>
      <c r="R1" s="3"/>
      <c r="S1" s="3"/>
      <c r="T1" s="3"/>
      <c r="U1" s="415"/>
      <c r="V1" s="371"/>
      <c r="W1" s="371"/>
    </row>
    <row r="2" spans="1:23" ht="18" customHeight="1" thickTop="1">
      <c r="A2" s="702" t="s">
        <v>3</v>
      </c>
      <c r="B2" s="599" t="s">
        <v>2</v>
      </c>
      <c r="C2" s="609" t="s">
        <v>31</v>
      </c>
      <c r="D2" s="610"/>
      <c r="E2" s="610"/>
      <c r="F2" s="610"/>
      <c r="G2" s="609" t="s">
        <v>33</v>
      </c>
      <c r="H2" s="610"/>
      <c r="I2" s="610"/>
      <c r="J2" s="610"/>
      <c r="K2" s="597" t="s">
        <v>34</v>
      </c>
      <c r="L2" s="601" t="s">
        <v>35</v>
      </c>
      <c r="M2" s="698" t="s">
        <v>200</v>
      </c>
      <c r="N2" s="700" t="s">
        <v>203</v>
      </c>
      <c r="O2" s="607" t="s">
        <v>4</v>
      </c>
      <c r="P2" s="599"/>
      <c r="Q2" s="599" t="s">
        <v>5</v>
      </c>
      <c r="R2" s="599"/>
      <c r="S2" s="599" t="s">
        <v>11</v>
      </c>
      <c r="T2" s="599"/>
      <c r="U2" s="599" t="s">
        <v>6</v>
      </c>
      <c r="V2" s="615" t="s">
        <v>215</v>
      </c>
      <c r="W2" s="715" t="s">
        <v>216</v>
      </c>
    </row>
    <row r="3" spans="1:23" ht="27.75" customHeight="1">
      <c r="A3" s="704"/>
      <c r="B3" s="600"/>
      <c r="C3" s="26">
        <v>1</v>
      </c>
      <c r="D3" s="27">
        <v>2</v>
      </c>
      <c r="E3" s="27">
        <v>3</v>
      </c>
      <c r="F3" s="27">
        <v>4</v>
      </c>
      <c r="G3" s="26" t="s">
        <v>0</v>
      </c>
      <c r="H3" s="27" t="s">
        <v>1</v>
      </c>
      <c r="I3" s="27" t="s">
        <v>10</v>
      </c>
      <c r="J3" s="27" t="s">
        <v>32</v>
      </c>
      <c r="K3" s="598"/>
      <c r="L3" s="602"/>
      <c r="M3" s="699"/>
      <c r="N3" s="701"/>
      <c r="O3" s="608"/>
      <c r="P3" s="600"/>
      <c r="Q3" s="600"/>
      <c r="R3" s="600"/>
      <c r="S3" s="600"/>
      <c r="T3" s="600"/>
      <c r="U3" s="600"/>
      <c r="V3" s="714"/>
      <c r="W3" s="716"/>
    </row>
    <row r="4" spans="1:23" s="6" customFormat="1" ht="19.5" customHeight="1">
      <c r="A4" s="588" t="s">
        <v>649</v>
      </c>
      <c r="B4" s="589"/>
      <c r="C4" s="572"/>
      <c r="D4" s="573"/>
      <c r="E4" s="573"/>
      <c r="F4" s="573"/>
      <c r="G4" s="572"/>
      <c r="H4" s="573"/>
      <c r="I4" s="573"/>
      <c r="J4" s="573"/>
      <c r="K4" s="573"/>
      <c r="L4" s="574"/>
      <c r="M4" s="239"/>
      <c r="N4" s="239"/>
      <c r="O4" s="572"/>
      <c r="P4" s="573"/>
      <c r="Q4" s="573"/>
      <c r="R4" s="573"/>
      <c r="S4" s="573"/>
      <c r="T4" s="573"/>
      <c r="U4" s="574"/>
      <c r="V4" s="420"/>
      <c r="W4" s="367"/>
    </row>
    <row r="5" spans="1:23" s="6" customFormat="1" ht="15">
      <c r="A5" s="547" t="str">
        <f>közös!A5</f>
        <v>bioinfub17em</v>
      </c>
      <c r="B5" s="427" t="str">
        <f>közös!B5</f>
        <v>Bioinformatika EA</v>
      </c>
      <c r="C5" s="85" t="str">
        <f>közös!C5</f>
        <v>x</v>
      </c>
      <c r="D5" s="13"/>
      <c r="E5" s="13"/>
      <c r="F5" s="11"/>
      <c r="G5" s="85">
        <f>közös!G5</f>
        <v>2</v>
      </c>
      <c r="H5" s="20" t="s">
        <v>42</v>
      </c>
      <c r="I5" s="20"/>
      <c r="J5" s="57"/>
      <c r="K5" s="87">
        <f>közös!K5</f>
        <v>2</v>
      </c>
      <c r="L5" s="87" t="str">
        <f>közös!L5</f>
        <v>DK</v>
      </c>
      <c r="M5" s="128" t="str">
        <f>közös!M5</f>
        <v>D</v>
      </c>
      <c r="N5" s="128" t="str">
        <f>közös!N5</f>
        <v>–</v>
      </c>
      <c r="O5" s="437" t="s">
        <v>457</v>
      </c>
      <c r="P5" s="363" t="str">
        <f>közös!P5</f>
        <v>Bioinformatika GY (t)</v>
      </c>
      <c r="Q5" s="511"/>
      <c r="R5" s="12"/>
      <c r="S5" s="14"/>
      <c r="T5" s="14"/>
      <c r="U5" s="552" t="str">
        <f>közös!U5</f>
        <v>Vellai Tibor</v>
      </c>
      <c r="V5" s="421" t="str">
        <f>közös!V5</f>
        <v>DJ8ZCZ</v>
      </c>
      <c r="W5" s="422" t="str">
        <f>közös!W5</f>
        <v>GEN</v>
      </c>
    </row>
    <row r="6" spans="1:23" s="6" customFormat="1" ht="15">
      <c r="A6" s="443" t="str">
        <f>közös!A6</f>
        <v>bioinfub17gm</v>
      </c>
      <c r="B6" s="341" t="str">
        <f>közös!B6</f>
        <v>Bioinformatika GY</v>
      </c>
      <c r="C6" s="85" t="str">
        <f>közös!C6</f>
        <v>x</v>
      </c>
      <c r="D6" s="13"/>
      <c r="E6" s="13"/>
      <c r="F6" s="11"/>
      <c r="G6" s="29"/>
      <c r="H6" s="83">
        <f>közös!H6</f>
        <v>2</v>
      </c>
      <c r="I6" s="20"/>
      <c r="J6" s="57"/>
      <c r="K6" s="87">
        <f>közös!K6</f>
        <v>4</v>
      </c>
      <c r="L6" s="87" t="str">
        <f>közös!L6</f>
        <v>Gyj</v>
      </c>
      <c r="M6" s="128" t="str">
        <f>közös!M6</f>
        <v>(5)</v>
      </c>
      <c r="N6" s="128" t="str">
        <f>közös!N6</f>
        <v>számolási</v>
      </c>
      <c r="O6" s="437" t="s">
        <v>456</v>
      </c>
      <c r="P6" s="363" t="str">
        <f>közös!P6</f>
        <v>Bioinformatika EA (t)</v>
      </c>
      <c r="Q6" s="511"/>
      <c r="R6" s="12"/>
      <c r="S6" s="14"/>
      <c r="T6" s="14"/>
      <c r="U6" s="552" t="str">
        <f>közös!U6</f>
        <v>Vellai Tibor</v>
      </c>
      <c r="V6" s="421" t="str">
        <f>közös!V6</f>
        <v>DJ8ZCZ</v>
      </c>
      <c r="W6" s="422" t="str">
        <f>közös!W6</f>
        <v>GEN</v>
      </c>
    </row>
    <row r="7" spans="1:23" s="6" customFormat="1" ht="15">
      <c r="A7" s="443" t="str">
        <f>közös!A7</f>
        <v>biometub17vm</v>
      </c>
      <c r="B7" s="341" t="str">
        <f>közös!B7</f>
        <v>Biometria, haladó biostatisztika EA+GY</v>
      </c>
      <c r="C7" s="85" t="str">
        <f>közös!C7</f>
        <v>x</v>
      </c>
      <c r="D7" s="13"/>
      <c r="E7" s="13"/>
      <c r="F7" s="11"/>
      <c r="G7" s="83">
        <f>közös!G7</f>
        <v>1</v>
      </c>
      <c r="H7" s="83">
        <f>közös!H7</f>
        <v>2</v>
      </c>
      <c r="I7" s="20"/>
      <c r="J7" s="57"/>
      <c r="K7" s="87">
        <f>közös!K7</f>
        <v>5</v>
      </c>
      <c r="L7" s="87" t="str">
        <f>közös!L7</f>
        <v>Gyj</v>
      </c>
      <c r="M7" s="128" t="str">
        <f>közös!M7</f>
        <v>(5)</v>
      </c>
      <c r="N7" s="128" t="str">
        <f>közös!N7</f>
        <v>számolási</v>
      </c>
      <c r="O7" s="450"/>
      <c r="P7" s="316" t="str">
        <f>közös!P7</f>
        <v>–</v>
      </c>
      <c r="Q7" s="511"/>
      <c r="R7" s="12"/>
      <c r="S7" s="14"/>
      <c r="T7" s="14"/>
      <c r="U7" s="552" t="str">
        <f>közös!U7</f>
        <v>Podani János</v>
      </c>
      <c r="V7" s="421" t="str">
        <f>közös!V7</f>
        <v>XF4SL5</v>
      </c>
      <c r="W7" s="422" t="str">
        <f>közös!W7</f>
        <v>NRT</v>
      </c>
    </row>
    <row r="8" spans="1:23" s="6" customFormat="1" ht="15">
      <c r="A8" s="583" t="s">
        <v>39</v>
      </c>
      <c r="B8" s="584"/>
      <c r="C8" s="35">
        <f>SUMIF(C5:C7,"=x",$G5:$G7)+SUMIF(C5:C7,"=x",$H5:$H7)+SUMIF(C5:C7,"=x",$I5:$I7)</f>
        <v>7</v>
      </c>
      <c r="D8" s="36">
        <f>SUMIF(D5:D7,"=x",$G5:$G7)+SUMIF(D5:D7,"=x",$H5:$H7)+SUMIF(D5:D7,"=x",$I5:$I7)</f>
        <v>0</v>
      </c>
      <c r="E8" s="36">
        <f>SUMIF(E5:E7,"=x",$G5:$G7)+SUMIF(E5:E7,"=x",$H5:$H7)+SUMIF(E5:E7,"=x",$I5:$I7)</f>
        <v>0</v>
      </c>
      <c r="F8" s="36">
        <f>SUMIF(F5:F7,"=x",$G5:$G7)+SUMIF(F5:F7,"=x",$H5:$H7)+SUMIF(F5:F7,"=x",$I5:$I7)</f>
        <v>0</v>
      </c>
      <c r="G8" s="590">
        <f>SUM(C8:F8)</f>
        <v>7</v>
      </c>
      <c r="H8" s="591"/>
      <c r="I8" s="591"/>
      <c r="J8" s="591"/>
      <c r="K8" s="591"/>
      <c r="L8" s="592"/>
      <c r="M8" s="114"/>
      <c r="N8" s="114"/>
      <c r="O8" s="580"/>
      <c r="P8" s="581"/>
      <c r="Q8" s="581"/>
      <c r="R8" s="581"/>
      <c r="S8" s="581"/>
      <c r="T8" s="581"/>
      <c r="U8" s="582"/>
      <c r="V8" s="367"/>
      <c r="W8" s="399"/>
    </row>
    <row r="9" spans="1:23" s="6" customFormat="1" ht="15">
      <c r="A9" s="593" t="s">
        <v>40</v>
      </c>
      <c r="B9" s="594"/>
      <c r="C9" s="38">
        <f>SUMIF(C5:C7,"=x",$K5:$K7)</f>
        <v>11</v>
      </c>
      <c r="D9" s="39">
        <f>SUMIF(D5:D7,"=x",$K5:$K7)</f>
        <v>0</v>
      </c>
      <c r="E9" s="39">
        <f>SUMIF(E5:E7,"=x",$K5:$K7)</f>
        <v>0</v>
      </c>
      <c r="F9" s="39">
        <f>SUMIF(F5:F7,"=x",$K5:$K7)</f>
        <v>0</v>
      </c>
      <c r="G9" s="585">
        <f>SUM(C9:F9)</f>
        <v>11</v>
      </c>
      <c r="H9" s="586"/>
      <c r="I9" s="586"/>
      <c r="J9" s="586"/>
      <c r="K9" s="586"/>
      <c r="L9" s="587"/>
      <c r="M9" s="115"/>
      <c r="N9" s="115"/>
      <c r="O9" s="580"/>
      <c r="P9" s="581"/>
      <c r="Q9" s="581"/>
      <c r="R9" s="581"/>
      <c r="S9" s="581"/>
      <c r="T9" s="581"/>
      <c r="U9" s="582"/>
      <c r="V9" s="367"/>
      <c r="W9" s="399"/>
    </row>
    <row r="10" spans="1:23" s="6" customFormat="1" ht="15">
      <c r="A10" s="575" t="s">
        <v>41</v>
      </c>
      <c r="B10" s="576"/>
      <c r="C10" s="32">
        <f>SUMPRODUCT(--(C5:C7="x"),--($L5:$L7="K"))</f>
        <v>0</v>
      </c>
      <c r="D10" s="33">
        <f>SUMPRODUCT(--(D$5:D$7="x"),--($L$5:$L$7="K"))</f>
        <v>0</v>
      </c>
      <c r="E10" s="33">
        <f>SUMPRODUCT(--(E$5:E$7="x"),--($L$5:$L$7="K"))</f>
        <v>0</v>
      </c>
      <c r="F10" s="33">
        <f>SUMPRODUCT(--(F$5:F$7="x"),--($L$5:$L$7="K"))</f>
        <v>0</v>
      </c>
      <c r="G10" s="577">
        <f>SUM(C10:F10)</f>
        <v>0</v>
      </c>
      <c r="H10" s="578"/>
      <c r="I10" s="578"/>
      <c r="J10" s="578"/>
      <c r="K10" s="578"/>
      <c r="L10" s="579"/>
      <c r="M10" s="116"/>
      <c r="N10" s="116"/>
      <c r="O10" s="580"/>
      <c r="P10" s="581"/>
      <c r="Q10" s="581"/>
      <c r="R10" s="581"/>
      <c r="S10" s="581"/>
      <c r="T10" s="581"/>
      <c r="U10" s="582"/>
      <c r="V10" s="367"/>
      <c r="W10" s="399"/>
    </row>
    <row r="11" spans="1:23" s="6" customFormat="1" ht="19.5" customHeight="1">
      <c r="A11" s="588" t="s">
        <v>650</v>
      </c>
      <c r="B11" s="589"/>
      <c r="C11" s="572"/>
      <c r="D11" s="573"/>
      <c r="E11" s="573"/>
      <c r="F11" s="573"/>
      <c r="G11" s="572"/>
      <c r="H11" s="573"/>
      <c r="I11" s="573"/>
      <c r="J11" s="573"/>
      <c r="K11" s="573"/>
      <c r="L11" s="574"/>
      <c r="M11" s="111"/>
      <c r="N11" s="111"/>
      <c r="O11" s="572"/>
      <c r="P11" s="573"/>
      <c r="Q11" s="573"/>
      <c r="R11" s="573"/>
      <c r="S11" s="573"/>
      <c r="T11" s="573"/>
      <c r="U11" s="574"/>
      <c r="V11" s="367"/>
      <c r="W11" s="399"/>
    </row>
    <row r="12" spans="1:23" s="6" customFormat="1" ht="15">
      <c r="A12" s="443" t="str">
        <f>közös!A12</f>
        <v>bioetiub17em</v>
      </c>
      <c r="B12" s="341" t="str">
        <f>közös!B12</f>
        <v>Bioetika és tudományfilozófia EA</v>
      </c>
      <c r="C12" s="85" t="str">
        <f>közös!C12</f>
        <v>x</v>
      </c>
      <c r="D12" s="13"/>
      <c r="E12" s="13"/>
      <c r="F12" s="11"/>
      <c r="G12" s="85">
        <f>közös!G12</f>
        <v>1</v>
      </c>
      <c r="H12" s="20"/>
      <c r="I12" s="20"/>
      <c r="J12" s="57"/>
      <c r="K12" s="87">
        <f>közös!K12</f>
        <v>1</v>
      </c>
      <c r="L12" s="87" t="str">
        <f>közös!L12</f>
        <v>K</v>
      </c>
      <c r="M12" s="128" t="str">
        <f>közös!M12</f>
        <v>írás</v>
      </c>
      <c r="N12" s="128" t="str">
        <f>közös!N12</f>
        <v>–</v>
      </c>
      <c r="O12" s="450"/>
      <c r="P12" s="316" t="str">
        <f>közös!P12</f>
        <v>–</v>
      </c>
      <c r="Q12" s="511"/>
      <c r="R12" s="12"/>
      <c r="S12" s="14"/>
      <c r="T12" s="14"/>
      <c r="U12" s="552" t="str">
        <f>közös!U12</f>
        <v>Lőw Péter</v>
      </c>
      <c r="V12" s="421" t="str">
        <f>közös!V12</f>
        <v>RUU129</v>
      </c>
      <c r="W12" s="422" t="str">
        <f>közös!W12</f>
        <v>ASF</v>
      </c>
    </row>
    <row r="13" spans="1:23" s="6" customFormat="1" ht="15">
      <c r="A13" s="443" t="str">
        <f>közös!A13</f>
        <v>kutmodub17gm</v>
      </c>
      <c r="B13" s="341" t="str">
        <f>közös!B13</f>
        <v>Kutatásmódszertan GY</v>
      </c>
      <c r="C13" s="85" t="str">
        <f>közös!C13</f>
        <v>x</v>
      </c>
      <c r="D13" s="13"/>
      <c r="E13" s="13"/>
      <c r="F13" s="11"/>
      <c r="G13" s="29"/>
      <c r="H13" s="83">
        <f>közös!H13</f>
        <v>3</v>
      </c>
      <c r="I13" s="20"/>
      <c r="J13" s="57" t="s">
        <v>42</v>
      </c>
      <c r="K13" s="87">
        <f>közös!K13</f>
        <v>6</v>
      </c>
      <c r="L13" s="87" t="str">
        <f>közös!L13</f>
        <v>Gyj</v>
      </c>
      <c r="M13" s="128" t="str">
        <f>közös!M13</f>
        <v>(5)</v>
      </c>
      <c r="N13" s="128" t="str">
        <f>közös!N13</f>
        <v>szem-gyak</v>
      </c>
      <c r="O13" s="450"/>
      <c r="P13" s="316" t="str">
        <f>közös!P13</f>
        <v>–</v>
      </c>
      <c r="Q13" s="511"/>
      <c r="R13" s="12"/>
      <c r="S13" s="14"/>
      <c r="T13" s="14"/>
      <c r="U13" s="552" t="str">
        <f>közös!U13</f>
        <v>Miklósi Ádám</v>
      </c>
      <c r="V13" s="342" t="s">
        <v>647</v>
      </c>
      <c r="W13" s="422" t="str">
        <f>közös!W13</f>
        <v>ETO</v>
      </c>
    </row>
    <row r="14" spans="1:23" s="6" customFormat="1" ht="15">
      <c r="A14" s="443" t="str">
        <f>közös!A14</f>
        <v>gentecub17em</v>
      </c>
      <c r="B14" s="341" t="str">
        <f>közös!B14</f>
        <v>Géntechnológia EA</v>
      </c>
      <c r="C14" s="85" t="str">
        <f>közös!C14</f>
        <v>x</v>
      </c>
      <c r="D14" s="13" t="s">
        <v>42</v>
      </c>
      <c r="E14" s="13"/>
      <c r="F14" s="11"/>
      <c r="G14" s="85">
        <f>közös!G14</f>
        <v>2</v>
      </c>
      <c r="H14" s="20"/>
      <c r="I14" s="20"/>
      <c r="J14" s="57" t="s">
        <v>42</v>
      </c>
      <c r="K14" s="87">
        <f>közös!K14</f>
        <v>2</v>
      </c>
      <c r="L14" s="87" t="str">
        <f>közös!L14</f>
        <v>K</v>
      </c>
      <c r="M14" s="128" t="str">
        <f>közös!M14</f>
        <v>írás</v>
      </c>
      <c r="N14" s="128" t="str">
        <f>közös!N14</f>
        <v>–</v>
      </c>
      <c r="O14" s="450"/>
      <c r="P14" s="316" t="str">
        <f>közös!P14</f>
        <v>–</v>
      </c>
      <c r="Q14" s="511"/>
      <c r="R14" s="12"/>
      <c r="S14" s="14"/>
      <c r="T14" s="14"/>
      <c r="U14" s="552" t="str">
        <f>közös!U14</f>
        <v>Málnási-Csizmadia András</v>
      </c>
      <c r="V14" s="421" t="str">
        <f>közös!V14</f>
        <v>TUEPC6</v>
      </c>
      <c r="W14" s="422" t="str">
        <f>közös!W14</f>
        <v>BIK</v>
      </c>
    </row>
    <row r="15" spans="1:23" s="6" customFormat="1" ht="15">
      <c r="A15" s="443" t="str">
        <f>közös!A15</f>
        <v>rendb1ub17em</v>
      </c>
      <c r="B15" s="341" t="str">
        <f>közös!B15</f>
        <v>Rendszerbiológia és omika tudományok I. EA</v>
      </c>
      <c r="C15" s="28"/>
      <c r="D15" s="83" t="str">
        <f>közös!D15</f>
        <v>x</v>
      </c>
      <c r="E15" s="13"/>
      <c r="F15" s="11"/>
      <c r="G15" s="85">
        <f>közös!G15</f>
        <v>2</v>
      </c>
      <c r="H15" s="20"/>
      <c r="I15" s="20" t="s">
        <v>42</v>
      </c>
      <c r="J15" s="57" t="s">
        <v>42</v>
      </c>
      <c r="K15" s="87">
        <f>közös!K15</f>
        <v>2</v>
      </c>
      <c r="L15" s="87" t="str">
        <f>közös!L15</f>
        <v>AK</v>
      </c>
      <c r="M15" s="128" t="str">
        <f>közös!M15</f>
        <v>A</v>
      </c>
      <c r="N15" s="128" t="str">
        <f>közös!N15</f>
        <v>–</v>
      </c>
      <c r="O15" s="472"/>
      <c r="P15" s="316" t="str">
        <f>közös!P15</f>
        <v>–</v>
      </c>
      <c r="Q15" s="511"/>
      <c r="R15" s="12"/>
      <c r="S15" s="14"/>
      <c r="T15" s="14"/>
      <c r="U15" s="552" t="str">
        <f>közös!U15</f>
        <v>Dobolyi Árpád</v>
      </c>
      <c r="V15" s="421" t="str">
        <f>közös!V15</f>
        <v>GLDXEV</v>
      </c>
      <c r="W15" s="422" t="str">
        <f>közös!W15</f>
        <v>ÉNB</v>
      </c>
    </row>
    <row r="16" spans="1:23" s="6" customFormat="1" ht="15">
      <c r="A16" s="443" t="str">
        <f>közös!A16</f>
        <v>terembub17em</v>
      </c>
      <c r="B16" s="341" t="str">
        <f>közös!B16</f>
        <v>Természet és ember EA</v>
      </c>
      <c r="C16" s="28"/>
      <c r="D16" s="13" t="s">
        <v>42</v>
      </c>
      <c r="E16" s="83" t="str">
        <f>közös!E16</f>
        <v>x</v>
      </c>
      <c r="F16" s="11"/>
      <c r="G16" s="85">
        <f>közös!G16</f>
        <v>2</v>
      </c>
      <c r="H16" s="20"/>
      <c r="I16" s="20" t="s">
        <v>42</v>
      </c>
      <c r="J16" s="57" t="s">
        <v>42</v>
      </c>
      <c r="K16" s="87">
        <f>közös!K16</f>
        <v>2</v>
      </c>
      <c r="L16" s="87" t="str">
        <f>közös!L16</f>
        <v>K</v>
      </c>
      <c r="M16" s="128" t="str">
        <f>közös!M16</f>
        <v>írás</v>
      </c>
      <c r="N16" s="128" t="str">
        <f>közös!N16</f>
        <v>–</v>
      </c>
      <c r="O16" s="450"/>
      <c r="P16" s="316" t="str">
        <f>közös!P16</f>
        <v>–</v>
      </c>
      <c r="Q16" s="511"/>
      <c r="R16" s="12"/>
      <c r="S16" s="14"/>
      <c r="T16" s="14"/>
      <c r="U16" s="552" t="str">
        <f>közös!U16</f>
        <v>Oborny Beáta</v>
      </c>
      <c r="V16" s="421" t="str">
        <f>közös!V16</f>
        <v>BZXA89</v>
      </c>
      <c r="W16" s="422" t="str">
        <f>közös!W16</f>
        <v>NRT</v>
      </c>
    </row>
    <row r="17" spans="1:23" s="6" customFormat="1" ht="15">
      <c r="A17" s="443" t="str">
        <f>közös!A17</f>
        <v>mamgy1ub17gm</v>
      </c>
      <c r="B17" s="341" t="str">
        <f>közös!B17</f>
        <v>Magasabb módszertani gyakorlat I. GY</v>
      </c>
      <c r="C17" s="28"/>
      <c r="D17" s="83" t="str">
        <f>közös!D17</f>
        <v>x</v>
      </c>
      <c r="E17" s="13"/>
      <c r="F17" s="11"/>
      <c r="G17" s="29"/>
      <c r="H17" s="83">
        <f>közös!H17</f>
        <v>1</v>
      </c>
      <c r="I17" s="20"/>
      <c r="J17" s="57"/>
      <c r="K17" s="87">
        <f>közös!K17</f>
        <v>4</v>
      </c>
      <c r="L17" s="87" t="str">
        <f>közös!L17</f>
        <v>HF</v>
      </c>
      <c r="M17" s="128" t="str">
        <f>közös!M17</f>
        <v>(3)</v>
      </c>
      <c r="N17" s="128"/>
      <c r="O17" s="450"/>
      <c r="P17" s="316" t="str">
        <f>közös!P17</f>
        <v>–</v>
      </c>
      <c r="Q17" s="511"/>
      <c r="R17" s="12"/>
      <c r="S17" s="14"/>
      <c r="T17" s="14"/>
      <c r="U17" s="553"/>
      <c r="V17" s="423"/>
      <c r="W17" s="424"/>
    </row>
    <row r="18" spans="1:23" s="6" customFormat="1" ht="15">
      <c r="A18" s="583" t="s">
        <v>39</v>
      </c>
      <c r="B18" s="584"/>
      <c r="C18" s="35">
        <f>SUMIF(C12:C17,"=x",$G12:$G17)+SUMIF(C12:C17,"=x",$H12:$H17)+SUMIF(C12:C17,"=x",$I12:$I17)</f>
        <v>6</v>
      </c>
      <c r="D18" s="36">
        <f>SUMIF(D12:D17,"=x",$G12:$G17)+SUMIF(D12:D17,"=x",$H12:$H17)+SUMIF(D12:D17,"=x",$I12:$I17)</f>
        <v>3</v>
      </c>
      <c r="E18" s="36">
        <f>SUMIF(E12:E17,"=x",$G12:$G17)+SUMIF(E12:E17,"=x",$H12:$H17)+SUMIF(E12:E17,"=x",$I12:$I17)</f>
        <v>2</v>
      </c>
      <c r="F18" s="36">
        <f>SUMIF(F12:F17,"=x",$G12:$G17)+SUMIF(F12:F17,"=x",$H12:$H17)+SUMIF(F12:F17,"=x",$I12:$I17)</f>
        <v>0</v>
      </c>
      <c r="G18" s="590">
        <f aca="true" t="shared" si="0" ref="G18:G23">SUM(C18:F18)</f>
        <v>11</v>
      </c>
      <c r="H18" s="591"/>
      <c r="I18" s="591"/>
      <c r="J18" s="591"/>
      <c r="K18" s="591"/>
      <c r="L18" s="592"/>
      <c r="M18" s="114"/>
      <c r="N18" s="114"/>
      <c r="O18" s="580"/>
      <c r="P18" s="581"/>
      <c r="Q18" s="581"/>
      <c r="R18" s="581"/>
      <c r="S18" s="581"/>
      <c r="T18" s="581"/>
      <c r="U18" s="582"/>
      <c r="V18" s="367"/>
      <c r="W18" s="399"/>
    </row>
    <row r="19" spans="1:23" s="6" customFormat="1" ht="15">
      <c r="A19" s="593" t="s">
        <v>40</v>
      </c>
      <c r="B19" s="594"/>
      <c r="C19" s="38">
        <f>SUMIF(C12:C17,"=x",$K12:$K17)</f>
        <v>9</v>
      </c>
      <c r="D19" s="39">
        <f>SUMIF(D12:D17,"=x",$K12:$K17)</f>
        <v>6</v>
      </c>
      <c r="E19" s="39">
        <f>SUMIF(E12:E17,"=x",$K12:$K17)</f>
        <v>2</v>
      </c>
      <c r="F19" s="39">
        <f>SUMIF(F12:F17,"=x",$K12:$K17)</f>
        <v>0</v>
      </c>
      <c r="G19" s="585">
        <f t="shared" si="0"/>
        <v>17</v>
      </c>
      <c r="H19" s="586"/>
      <c r="I19" s="586"/>
      <c r="J19" s="586"/>
      <c r="K19" s="586"/>
      <c r="L19" s="587"/>
      <c r="M19" s="115"/>
      <c r="N19" s="115"/>
      <c r="O19" s="580"/>
      <c r="P19" s="581"/>
      <c r="Q19" s="581"/>
      <c r="R19" s="581"/>
      <c r="S19" s="581"/>
      <c r="T19" s="581"/>
      <c r="U19" s="582"/>
      <c r="V19" s="367"/>
      <c r="W19" s="399"/>
    </row>
    <row r="20" spans="1:23" s="6" customFormat="1" ht="15.75" thickBot="1">
      <c r="A20" s="575" t="s">
        <v>41</v>
      </c>
      <c r="B20" s="576"/>
      <c r="C20" s="32">
        <f>SUMPRODUCT(--(C12:C17="x"),--($L12:$L17="K"))</f>
        <v>2</v>
      </c>
      <c r="D20" s="33">
        <f>SUMPRODUCT(--(D12:D17="x"),--($L12:$L17="K"))</f>
        <v>0</v>
      </c>
      <c r="E20" s="33">
        <f>SUMPRODUCT(--(E12:E17="x"),--($L12:$L17="K"))</f>
        <v>1</v>
      </c>
      <c r="F20" s="33">
        <f>SUMPRODUCT(--(F$5:F$7="x"),--($L$5:$L$7="K"))</f>
        <v>0</v>
      </c>
      <c r="G20" s="577">
        <f t="shared" si="0"/>
        <v>3</v>
      </c>
      <c r="H20" s="578"/>
      <c r="I20" s="578"/>
      <c r="J20" s="578"/>
      <c r="K20" s="578"/>
      <c r="L20" s="579"/>
      <c r="M20" s="116"/>
      <c r="N20" s="116"/>
      <c r="O20" s="580"/>
      <c r="P20" s="581"/>
      <c r="Q20" s="581"/>
      <c r="R20" s="581"/>
      <c r="S20" s="581"/>
      <c r="T20" s="581"/>
      <c r="U20" s="582"/>
      <c r="V20" s="367"/>
      <c r="W20" s="399"/>
    </row>
    <row r="21" spans="1:23" s="6" customFormat="1" ht="15" customHeight="1" thickTop="1">
      <c r="A21" s="660" t="s">
        <v>251</v>
      </c>
      <c r="B21" s="661"/>
      <c r="C21" s="150">
        <f aca="true" t="shared" si="1" ref="C21:F23">SUM(C8,C18)</f>
        <v>13</v>
      </c>
      <c r="D21" s="155">
        <f t="shared" si="1"/>
        <v>3</v>
      </c>
      <c r="E21" s="155">
        <f t="shared" si="1"/>
        <v>2</v>
      </c>
      <c r="F21" s="156">
        <f t="shared" si="1"/>
        <v>0</v>
      </c>
      <c r="G21" s="679">
        <f t="shared" si="0"/>
        <v>18</v>
      </c>
      <c r="H21" s="680"/>
      <c r="I21" s="680"/>
      <c r="J21" s="680"/>
      <c r="K21" s="680"/>
      <c r="L21" s="681"/>
      <c r="M21" s="242"/>
      <c r="N21" s="242"/>
      <c r="O21" s="686"/>
      <c r="P21" s="687"/>
      <c r="Q21" s="687"/>
      <c r="R21" s="687"/>
      <c r="S21" s="687"/>
      <c r="T21" s="687"/>
      <c r="U21" s="687"/>
      <c r="V21" s="181"/>
      <c r="W21" s="399"/>
    </row>
    <row r="22" spans="1:23" s="6" customFormat="1" ht="15" customHeight="1">
      <c r="A22" s="664" t="s">
        <v>250</v>
      </c>
      <c r="B22" s="665"/>
      <c r="C22" s="146">
        <f t="shared" si="1"/>
        <v>20</v>
      </c>
      <c r="D22" s="157">
        <f t="shared" si="1"/>
        <v>6</v>
      </c>
      <c r="E22" s="157">
        <f t="shared" si="1"/>
        <v>2</v>
      </c>
      <c r="F22" s="158">
        <f t="shared" si="1"/>
        <v>0</v>
      </c>
      <c r="G22" s="666">
        <f t="shared" si="0"/>
        <v>28</v>
      </c>
      <c r="H22" s="667"/>
      <c r="I22" s="667"/>
      <c r="J22" s="667"/>
      <c r="K22" s="667"/>
      <c r="L22" s="668"/>
      <c r="M22" s="243"/>
      <c r="N22" s="243"/>
      <c r="O22" s="689"/>
      <c r="P22" s="690"/>
      <c r="Q22" s="690"/>
      <c r="R22" s="690"/>
      <c r="S22" s="690"/>
      <c r="T22" s="690"/>
      <c r="U22" s="690"/>
      <c r="V22" s="181"/>
      <c r="W22" s="399"/>
    </row>
    <row r="23" spans="1:23" s="6" customFormat="1" ht="15" customHeight="1" thickBot="1">
      <c r="A23" s="669" t="s">
        <v>249</v>
      </c>
      <c r="B23" s="670"/>
      <c r="C23" s="151">
        <f t="shared" si="1"/>
        <v>2</v>
      </c>
      <c r="D23" s="159">
        <f t="shared" si="1"/>
        <v>0</v>
      </c>
      <c r="E23" s="159">
        <f t="shared" si="1"/>
        <v>1</v>
      </c>
      <c r="F23" s="160">
        <f t="shared" si="1"/>
        <v>0</v>
      </c>
      <c r="G23" s="671">
        <f t="shared" si="0"/>
        <v>3</v>
      </c>
      <c r="H23" s="672"/>
      <c r="I23" s="672"/>
      <c r="J23" s="672"/>
      <c r="K23" s="672"/>
      <c r="L23" s="673"/>
      <c r="M23" s="244"/>
      <c r="N23" s="244"/>
      <c r="O23" s="692"/>
      <c r="P23" s="693"/>
      <c r="Q23" s="693"/>
      <c r="R23" s="693"/>
      <c r="S23" s="693"/>
      <c r="T23" s="693"/>
      <c r="U23" s="693"/>
      <c r="V23" s="181"/>
      <c r="W23" s="399"/>
    </row>
    <row r="24" spans="1:23" s="6" customFormat="1" ht="19.5" customHeight="1" thickTop="1">
      <c r="A24" s="588" t="s">
        <v>664</v>
      </c>
      <c r="B24" s="589"/>
      <c r="C24" s="572"/>
      <c r="D24" s="573"/>
      <c r="E24" s="573"/>
      <c r="F24" s="573"/>
      <c r="G24" s="572"/>
      <c r="H24" s="573"/>
      <c r="I24" s="573"/>
      <c r="J24" s="573"/>
      <c r="K24" s="573"/>
      <c r="L24" s="574"/>
      <c r="M24" s="111"/>
      <c r="N24" s="111"/>
      <c r="O24" s="572"/>
      <c r="P24" s="573"/>
      <c r="Q24" s="573"/>
      <c r="R24" s="573"/>
      <c r="S24" s="573"/>
      <c r="T24" s="573"/>
      <c r="U24" s="574"/>
      <c r="V24" s="367"/>
      <c r="W24" s="399"/>
    </row>
    <row r="25" spans="1:23" s="6" customFormat="1" ht="13.5" customHeight="1">
      <c r="A25" s="200"/>
      <c r="B25" s="197" t="s">
        <v>665</v>
      </c>
      <c r="C25" s="238"/>
      <c r="D25" s="239"/>
      <c r="E25" s="239"/>
      <c r="F25" s="239"/>
      <c r="G25" s="238"/>
      <c r="H25" s="239"/>
      <c r="I25" s="239"/>
      <c r="J25" s="239"/>
      <c r="K25" s="239"/>
      <c r="L25" s="248"/>
      <c r="M25" s="111"/>
      <c r="N25" s="111"/>
      <c r="O25" s="59"/>
      <c r="P25" s="306"/>
      <c r="Q25" s="59"/>
      <c r="R25" s="239"/>
      <c r="S25" s="239"/>
      <c r="T25" s="239"/>
      <c r="U25" s="463"/>
      <c r="V25" s="367"/>
      <c r="W25" s="399"/>
    </row>
    <row r="26" spans="1:23" s="6" customFormat="1" ht="15">
      <c r="A26" s="437" t="s">
        <v>608</v>
      </c>
      <c r="B26" s="286" t="s">
        <v>670</v>
      </c>
      <c r="C26" s="28" t="s">
        <v>42</v>
      </c>
      <c r="D26" s="13" t="s">
        <v>36</v>
      </c>
      <c r="E26" s="13"/>
      <c r="F26" s="13"/>
      <c r="G26" s="29">
        <v>2</v>
      </c>
      <c r="H26" s="20"/>
      <c r="I26" s="20"/>
      <c r="J26" s="30"/>
      <c r="K26" s="31">
        <v>2</v>
      </c>
      <c r="L26" s="31" t="s">
        <v>37</v>
      </c>
      <c r="M26" s="113" t="s">
        <v>214</v>
      </c>
      <c r="N26" s="113" t="s">
        <v>206</v>
      </c>
      <c r="O26" s="450"/>
      <c r="P26" s="302" t="s">
        <v>206</v>
      </c>
      <c r="Q26" s="511"/>
      <c r="R26" s="12"/>
      <c r="S26" s="14"/>
      <c r="T26" s="14"/>
      <c r="U26" s="462" t="s">
        <v>342</v>
      </c>
      <c r="V26" s="375" t="s">
        <v>341</v>
      </c>
      <c r="W26" s="399" t="s">
        <v>222</v>
      </c>
    </row>
    <row r="27" spans="1:23" s="6" customFormat="1" ht="15">
      <c r="A27" s="437" t="s">
        <v>609</v>
      </c>
      <c r="B27" s="286" t="s">
        <v>671</v>
      </c>
      <c r="C27" s="28" t="s">
        <v>36</v>
      </c>
      <c r="D27" s="13"/>
      <c r="E27" s="13"/>
      <c r="F27" s="13"/>
      <c r="G27" s="29">
        <v>2</v>
      </c>
      <c r="H27" s="20"/>
      <c r="I27" s="20"/>
      <c r="J27" s="30"/>
      <c r="K27" s="31">
        <v>2</v>
      </c>
      <c r="L27" s="31" t="s">
        <v>702</v>
      </c>
      <c r="M27" s="113" t="s">
        <v>231</v>
      </c>
      <c r="N27" s="113" t="s">
        <v>206</v>
      </c>
      <c r="O27" s="450"/>
      <c r="P27" s="302" t="s">
        <v>206</v>
      </c>
      <c r="Q27" s="511"/>
      <c r="R27" s="12"/>
      <c r="S27" s="14"/>
      <c r="T27" s="14"/>
      <c r="U27" s="462" t="s">
        <v>343</v>
      </c>
      <c r="V27" s="367" t="s">
        <v>344</v>
      </c>
      <c r="W27" s="399" t="s">
        <v>223</v>
      </c>
    </row>
    <row r="28" spans="1:23" s="6" customFormat="1" ht="15">
      <c r="A28" s="437" t="s">
        <v>610</v>
      </c>
      <c r="B28" s="286" t="s">
        <v>672</v>
      </c>
      <c r="C28" s="28" t="s">
        <v>36</v>
      </c>
      <c r="D28" s="13"/>
      <c r="E28" s="13"/>
      <c r="F28" s="13"/>
      <c r="G28" s="29">
        <v>2</v>
      </c>
      <c r="H28" s="20"/>
      <c r="I28" s="20"/>
      <c r="J28" s="30"/>
      <c r="K28" s="31">
        <v>2</v>
      </c>
      <c r="L28" s="31" t="s">
        <v>37</v>
      </c>
      <c r="M28" s="113" t="s">
        <v>214</v>
      </c>
      <c r="N28" s="113" t="s">
        <v>206</v>
      </c>
      <c r="O28" s="450"/>
      <c r="P28" s="302" t="s">
        <v>206</v>
      </c>
      <c r="Q28" s="511"/>
      <c r="R28" s="12"/>
      <c r="S28" s="14"/>
      <c r="T28" s="14"/>
      <c r="U28" s="462" t="s">
        <v>345</v>
      </c>
      <c r="V28" s="367" t="s">
        <v>346</v>
      </c>
      <c r="W28" s="399" t="s">
        <v>222</v>
      </c>
    </row>
    <row r="29" spans="1:23" s="6" customFormat="1" ht="15">
      <c r="A29" s="437" t="s">
        <v>611</v>
      </c>
      <c r="B29" s="286" t="s">
        <v>347</v>
      </c>
      <c r="C29" s="28"/>
      <c r="D29" s="13" t="s">
        <v>36</v>
      </c>
      <c r="E29" s="13"/>
      <c r="F29" s="13"/>
      <c r="G29" s="29">
        <v>2</v>
      </c>
      <c r="H29" s="20"/>
      <c r="I29" s="20"/>
      <c r="J29" s="30"/>
      <c r="K29" s="31">
        <v>2</v>
      </c>
      <c r="L29" s="31" t="s">
        <v>37</v>
      </c>
      <c r="M29" s="113" t="s">
        <v>214</v>
      </c>
      <c r="N29" s="113" t="s">
        <v>206</v>
      </c>
      <c r="O29" s="450"/>
      <c r="P29" s="302" t="s">
        <v>206</v>
      </c>
      <c r="Q29" s="511"/>
      <c r="R29" s="12"/>
      <c r="S29" s="14"/>
      <c r="T29" s="14"/>
      <c r="U29" s="462" t="s">
        <v>348</v>
      </c>
      <c r="V29" s="367" t="s">
        <v>349</v>
      </c>
      <c r="W29" s="399" t="s">
        <v>222</v>
      </c>
    </row>
    <row r="30" spans="1:23" s="6" customFormat="1" ht="15">
      <c r="A30" s="437" t="s">
        <v>612</v>
      </c>
      <c r="B30" s="289" t="s">
        <v>673</v>
      </c>
      <c r="C30" s="28"/>
      <c r="D30" s="13"/>
      <c r="E30" s="13" t="s">
        <v>36</v>
      </c>
      <c r="F30" s="13"/>
      <c r="G30" s="29"/>
      <c r="H30" s="20"/>
      <c r="I30" s="20">
        <v>3</v>
      </c>
      <c r="J30" s="30"/>
      <c r="K30" s="31">
        <v>6</v>
      </c>
      <c r="L30" s="31" t="s">
        <v>38</v>
      </c>
      <c r="M30" s="162" t="s">
        <v>204</v>
      </c>
      <c r="N30" s="113" t="s">
        <v>213</v>
      </c>
      <c r="O30" s="473" t="s">
        <v>461</v>
      </c>
      <c r="P30" s="353" t="s">
        <v>210</v>
      </c>
      <c r="Q30" s="511"/>
      <c r="R30" s="12"/>
      <c r="S30" s="14"/>
      <c r="T30" s="14"/>
      <c r="U30" s="462" t="s">
        <v>350</v>
      </c>
      <c r="V30" s="367" t="s">
        <v>351</v>
      </c>
      <c r="W30" s="399" t="s">
        <v>289</v>
      </c>
    </row>
    <row r="31" spans="1:23" s="6" customFormat="1" ht="15">
      <c r="A31" s="437" t="s">
        <v>613</v>
      </c>
      <c r="B31" s="286" t="s">
        <v>674</v>
      </c>
      <c r="C31" s="28"/>
      <c r="D31" s="13" t="s">
        <v>36</v>
      </c>
      <c r="E31" s="13"/>
      <c r="F31" s="13"/>
      <c r="G31" s="29">
        <v>2</v>
      </c>
      <c r="H31" s="20"/>
      <c r="I31" s="20"/>
      <c r="J31" s="30"/>
      <c r="K31" s="31">
        <v>2</v>
      </c>
      <c r="L31" s="31" t="s">
        <v>37</v>
      </c>
      <c r="M31" s="113" t="s">
        <v>201</v>
      </c>
      <c r="N31" s="113" t="s">
        <v>206</v>
      </c>
      <c r="O31" s="452"/>
      <c r="P31" s="352" t="s">
        <v>206</v>
      </c>
      <c r="Q31" s="511"/>
      <c r="R31" s="12"/>
      <c r="S31" s="14"/>
      <c r="T31" s="14"/>
      <c r="U31" s="462" t="s">
        <v>116</v>
      </c>
      <c r="V31" s="367" t="s">
        <v>229</v>
      </c>
      <c r="W31" s="399" t="s">
        <v>222</v>
      </c>
    </row>
    <row r="32" spans="1:23" s="6" customFormat="1" ht="15">
      <c r="A32" s="437" t="s">
        <v>614</v>
      </c>
      <c r="B32" s="286" t="s">
        <v>675</v>
      </c>
      <c r="C32" s="28"/>
      <c r="D32" s="13" t="s">
        <v>36</v>
      </c>
      <c r="E32" s="13"/>
      <c r="F32" s="13"/>
      <c r="G32" s="29"/>
      <c r="H32" s="20">
        <v>3</v>
      </c>
      <c r="I32" s="20"/>
      <c r="J32" s="30"/>
      <c r="K32" s="31">
        <v>6</v>
      </c>
      <c r="L32" s="31" t="s">
        <v>38</v>
      </c>
      <c r="M32" s="162" t="s">
        <v>204</v>
      </c>
      <c r="N32" s="113" t="s">
        <v>357</v>
      </c>
      <c r="O32" s="452"/>
      <c r="P32" s="352" t="s">
        <v>206</v>
      </c>
      <c r="Q32" s="511"/>
      <c r="R32" s="12"/>
      <c r="S32" s="14"/>
      <c r="T32" s="14"/>
      <c r="U32" s="554" t="s">
        <v>352</v>
      </c>
      <c r="V32" s="367" t="s">
        <v>353</v>
      </c>
      <c r="W32" s="399" t="s">
        <v>222</v>
      </c>
    </row>
    <row r="33" spans="1:23" s="6" customFormat="1" ht="15">
      <c r="A33" s="437" t="s">
        <v>615</v>
      </c>
      <c r="B33" s="286" t="s">
        <v>676</v>
      </c>
      <c r="C33" s="28"/>
      <c r="D33" s="13"/>
      <c r="E33" s="13" t="s">
        <v>36</v>
      </c>
      <c r="F33" s="13"/>
      <c r="G33" s="29"/>
      <c r="H33" s="20"/>
      <c r="I33" s="20">
        <v>3</v>
      </c>
      <c r="J33" s="30"/>
      <c r="K33" s="31">
        <v>6</v>
      </c>
      <c r="L33" s="31" t="s">
        <v>38</v>
      </c>
      <c r="M33" s="162" t="s">
        <v>204</v>
      </c>
      <c r="N33" s="113" t="s">
        <v>213</v>
      </c>
      <c r="O33" s="474"/>
      <c r="P33" s="352" t="s">
        <v>206</v>
      </c>
      <c r="Q33" s="511"/>
      <c r="R33" s="12"/>
      <c r="S33" s="14"/>
      <c r="T33" s="14"/>
      <c r="U33" s="462" t="s">
        <v>350</v>
      </c>
      <c r="V33" s="367" t="s">
        <v>351</v>
      </c>
      <c r="W33" s="399" t="s">
        <v>289</v>
      </c>
    </row>
    <row r="34" spans="1:23" s="6" customFormat="1" ht="15">
      <c r="A34" s="437" t="s">
        <v>616</v>
      </c>
      <c r="B34" s="345" t="s">
        <v>149</v>
      </c>
      <c r="C34" s="28"/>
      <c r="D34" s="13"/>
      <c r="E34" s="13" t="s">
        <v>36</v>
      </c>
      <c r="F34" s="13"/>
      <c r="G34" s="29"/>
      <c r="H34" s="20">
        <v>1</v>
      </c>
      <c r="I34" s="20"/>
      <c r="J34" s="30"/>
      <c r="K34" s="31">
        <v>4</v>
      </c>
      <c r="L34" s="31" t="s">
        <v>38</v>
      </c>
      <c r="M34" s="162" t="s">
        <v>204</v>
      </c>
      <c r="N34" s="113"/>
      <c r="O34" s="455" t="s">
        <v>464</v>
      </c>
      <c r="P34" s="354" t="s">
        <v>391</v>
      </c>
      <c r="Q34" s="511"/>
      <c r="R34" s="12"/>
      <c r="S34" s="14"/>
      <c r="T34" s="14"/>
      <c r="U34" s="482"/>
      <c r="V34" s="367"/>
      <c r="W34" s="399"/>
    </row>
    <row r="35" spans="1:23" s="6" customFormat="1" ht="15">
      <c r="A35" s="583" t="s">
        <v>39</v>
      </c>
      <c r="B35" s="717"/>
      <c r="C35" s="35">
        <f>SUMIF(C26:C34,"=x",$G26:$G34)+SUMIF(C26:C34,"=x",$H26:$H34)+SUMIF(C26:C34,"=x",$I26:$I34)</f>
        <v>4</v>
      </c>
      <c r="D35" s="36">
        <f>SUMIF(D26:D34,"=x",$G26:$G34)+SUMIF(D26:D34,"=x",$H26:$H34)+SUMIF(D26:D34,"=x",$I26:$I34)</f>
        <v>9</v>
      </c>
      <c r="E35" s="36">
        <f>SUMIF(E26:E34,"=x",$G26:$G34)+SUMIF(E26:E34,"=x",$H26:$H34)+SUMIF(E26:E34,"=x",$I26:$I34)</f>
        <v>7</v>
      </c>
      <c r="F35" s="36">
        <f>SUMIF(F26:F33,"=x",$G26:$G33)+SUMIF(F26:F33,"=x",$H26:$H33)+SUMIF(F26:F33,"=x",$I26:$I33)</f>
        <v>0</v>
      </c>
      <c r="G35" s="590">
        <f>SUM(C35:F35)</f>
        <v>20</v>
      </c>
      <c r="H35" s="591"/>
      <c r="I35" s="591"/>
      <c r="J35" s="591"/>
      <c r="K35" s="591"/>
      <c r="L35" s="592"/>
      <c r="M35" s="114"/>
      <c r="N35" s="114"/>
      <c r="O35" s="580"/>
      <c r="P35" s="581"/>
      <c r="Q35" s="581"/>
      <c r="R35" s="581"/>
      <c r="S35" s="581"/>
      <c r="T35" s="581"/>
      <c r="U35" s="582"/>
      <c r="V35" s="367"/>
      <c r="W35" s="399"/>
    </row>
    <row r="36" spans="1:23" s="6" customFormat="1" ht="15">
      <c r="A36" s="593" t="s">
        <v>40</v>
      </c>
      <c r="B36" s="594"/>
      <c r="C36" s="38">
        <f>SUMIF(C26:C34,"=x",$K26:$K34)</f>
        <v>4</v>
      </c>
      <c r="D36" s="39">
        <f>SUMIF(D26:D34,"=x",$K26:$K34)</f>
        <v>12</v>
      </c>
      <c r="E36" s="39">
        <f>SUMIF(E26:E34,"=x",$K26:$K34)</f>
        <v>16</v>
      </c>
      <c r="F36" s="39">
        <f>SUMIF(F26:F33,"=x",$K26:$K33)</f>
        <v>0</v>
      </c>
      <c r="G36" s="585">
        <f>SUM(C36:F36)</f>
        <v>32</v>
      </c>
      <c r="H36" s="586"/>
      <c r="I36" s="586"/>
      <c r="J36" s="586"/>
      <c r="K36" s="586"/>
      <c r="L36" s="587"/>
      <c r="M36" s="115"/>
      <c r="N36" s="115"/>
      <c r="O36" s="580"/>
      <c r="P36" s="581"/>
      <c r="Q36" s="581"/>
      <c r="R36" s="581"/>
      <c r="S36" s="581"/>
      <c r="T36" s="581"/>
      <c r="U36" s="582"/>
      <c r="V36" s="367"/>
      <c r="W36" s="399"/>
    </row>
    <row r="37" spans="1:23" s="6" customFormat="1" ht="15">
      <c r="A37" s="575" t="s">
        <v>41</v>
      </c>
      <c r="B37" s="576"/>
      <c r="C37" s="32">
        <f>SUMPRODUCT(--(C26:C34="x"),--($L26:$L34="K"))</f>
        <v>1</v>
      </c>
      <c r="D37" s="33">
        <f>SUMPRODUCT(--(D26:D34="x"),--($L26:$L34="K"))</f>
        <v>3</v>
      </c>
      <c r="E37" s="33">
        <f>SUMPRODUCT(--(E26:E34="x"),--($L26:$L34="K"))</f>
        <v>0</v>
      </c>
      <c r="F37" s="33">
        <f>SUMPRODUCT(--(F$5:F$7="x"),--($L$5:$L$7="K"))</f>
        <v>0</v>
      </c>
      <c r="G37" s="577">
        <f>SUM(C37:F37)</f>
        <v>4</v>
      </c>
      <c r="H37" s="578"/>
      <c r="I37" s="578"/>
      <c r="J37" s="578"/>
      <c r="K37" s="578"/>
      <c r="L37" s="579"/>
      <c r="M37" s="116"/>
      <c r="N37" s="116"/>
      <c r="O37" s="580"/>
      <c r="P37" s="581"/>
      <c r="Q37" s="581"/>
      <c r="R37" s="581"/>
      <c r="S37" s="581"/>
      <c r="T37" s="581"/>
      <c r="U37" s="582"/>
      <c r="V37" s="367"/>
      <c r="W37" s="399"/>
    </row>
    <row r="38" spans="1:23" s="6" customFormat="1" ht="13.5" customHeight="1">
      <c r="A38" s="200"/>
      <c r="B38" s="199" t="s">
        <v>271</v>
      </c>
      <c r="C38" s="58" t="s">
        <v>46</v>
      </c>
      <c r="D38" s="58"/>
      <c r="E38" s="58"/>
      <c r="F38" s="59"/>
      <c r="G38" s="58"/>
      <c r="H38" s="59"/>
      <c r="I38" s="59"/>
      <c r="J38" s="59"/>
      <c r="K38" s="59"/>
      <c r="L38" s="248"/>
      <c r="M38" s="118"/>
      <c r="N38" s="111"/>
      <c r="O38" s="58"/>
      <c r="P38" s="306"/>
      <c r="Q38" s="59"/>
      <c r="R38" s="59"/>
      <c r="S38" s="59"/>
      <c r="T38" s="59"/>
      <c r="U38" s="463"/>
      <c r="V38" s="367"/>
      <c r="W38" s="399"/>
    </row>
    <row r="39" spans="1:23" ht="15">
      <c r="A39" s="445" t="s">
        <v>617</v>
      </c>
      <c r="B39" s="286" t="s">
        <v>677</v>
      </c>
      <c r="C39" s="254"/>
      <c r="D39" s="131"/>
      <c r="E39" s="131" t="s">
        <v>36</v>
      </c>
      <c r="F39" s="63"/>
      <c r="G39" s="130"/>
      <c r="H39" s="131">
        <v>2</v>
      </c>
      <c r="I39" s="131"/>
      <c r="J39" s="132"/>
      <c r="K39" s="96">
        <v>4</v>
      </c>
      <c r="L39" s="96" t="s">
        <v>38</v>
      </c>
      <c r="M39" s="123" t="s">
        <v>204</v>
      </c>
      <c r="N39" s="117" t="s">
        <v>354</v>
      </c>
      <c r="O39" s="476"/>
      <c r="P39" s="302" t="s">
        <v>206</v>
      </c>
      <c r="Q39" s="476"/>
      <c r="R39" s="90"/>
      <c r="S39" s="90"/>
      <c r="T39" s="90"/>
      <c r="U39" s="464" t="s">
        <v>342</v>
      </c>
      <c r="V39" s="390" t="s">
        <v>341</v>
      </c>
      <c r="W39" s="425" t="s">
        <v>222</v>
      </c>
    </row>
    <row r="40" spans="1:23" ht="15">
      <c r="A40" s="445" t="s">
        <v>618</v>
      </c>
      <c r="B40" s="286" t="s">
        <v>358</v>
      </c>
      <c r="C40" s="254"/>
      <c r="D40" s="131" t="s">
        <v>36</v>
      </c>
      <c r="E40" s="131"/>
      <c r="F40" s="63"/>
      <c r="G40" s="130">
        <v>2</v>
      </c>
      <c r="H40" s="131"/>
      <c r="I40" s="131"/>
      <c r="J40" s="132"/>
      <c r="K40" s="96">
        <v>2</v>
      </c>
      <c r="L40" s="96" t="s">
        <v>37</v>
      </c>
      <c r="M40" s="117" t="s">
        <v>201</v>
      </c>
      <c r="N40" s="117" t="s">
        <v>206</v>
      </c>
      <c r="O40" s="445" t="s">
        <v>619</v>
      </c>
      <c r="P40" s="352" t="s">
        <v>415</v>
      </c>
      <c r="Q40" s="476"/>
      <c r="R40" s="90"/>
      <c r="S40" s="90"/>
      <c r="T40" s="90"/>
      <c r="U40" s="464" t="s">
        <v>355</v>
      </c>
      <c r="V40" s="390" t="s">
        <v>356</v>
      </c>
      <c r="W40" s="425" t="s">
        <v>289</v>
      </c>
    </row>
    <row r="41" spans="1:23" ht="15">
      <c r="A41" s="445" t="s">
        <v>619</v>
      </c>
      <c r="B41" s="286" t="s">
        <v>678</v>
      </c>
      <c r="C41" s="254"/>
      <c r="D41" s="131" t="s">
        <v>36</v>
      </c>
      <c r="E41" s="131"/>
      <c r="F41" s="63"/>
      <c r="G41" s="130"/>
      <c r="H41" s="131">
        <v>1</v>
      </c>
      <c r="I41" s="131"/>
      <c r="J41" s="132"/>
      <c r="K41" s="96">
        <v>2</v>
      </c>
      <c r="L41" s="96" t="s">
        <v>38</v>
      </c>
      <c r="M41" s="123" t="s">
        <v>204</v>
      </c>
      <c r="N41" s="117" t="s">
        <v>357</v>
      </c>
      <c r="O41" s="445" t="s">
        <v>618</v>
      </c>
      <c r="P41" s="365" t="s">
        <v>416</v>
      </c>
      <c r="Q41" s="476"/>
      <c r="R41" s="90"/>
      <c r="S41" s="90"/>
      <c r="T41" s="90"/>
      <c r="U41" s="464" t="s">
        <v>355</v>
      </c>
      <c r="V41" s="390" t="s">
        <v>356</v>
      </c>
      <c r="W41" s="425" t="s">
        <v>289</v>
      </c>
    </row>
    <row r="42" spans="1:23" ht="15">
      <c r="A42" s="445" t="s">
        <v>620</v>
      </c>
      <c r="B42" s="286" t="s">
        <v>679</v>
      </c>
      <c r="C42" s="254" t="s">
        <v>36</v>
      </c>
      <c r="D42" s="131"/>
      <c r="E42" s="131"/>
      <c r="F42" s="63"/>
      <c r="G42" s="130">
        <v>2</v>
      </c>
      <c r="H42" s="131"/>
      <c r="I42" s="131"/>
      <c r="J42" s="132"/>
      <c r="K42" s="96">
        <v>2</v>
      </c>
      <c r="L42" s="96" t="s">
        <v>37</v>
      </c>
      <c r="M42" s="117" t="s">
        <v>214</v>
      </c>
      <c r="N42" s="117" t="s">
        <v>206</v>
      </c>
      <c r="O42" s="475"/>
      <c r="P42" s="352" t="s">
        <v>206</v>
      </c>
      <c r="Q42" s="476"/>
      <c r="R42" s="90"/>
      <c r="S42" s="90"/>
      <c r="T42" s="90"/>
      <c r="U42" s="464" t="s">
        <v>359</v>
      </c>
      <c r="V42" s="390" t="s">
        <v>360</v>
      </c>
      <c r="W42" s="425" t="s">
        <v>222</v>
      </c>
    </row>
    <row r="43" spans="1:23" ht="15">
      <c r="A43" s="445" t="s">
        <v>621</v>
      </c>
      <c r="B43" s="286" t="s">
        <v>363</v>
      </c>
      <c r="C43" s="254" t="s">
        <v>36</v>
      </c>
      <c r="D43" s="131"/>
      <c r="E43" s="131"/>
      <c r="F43" s="63"/>
      <c r="G43" s="130">
        <v>2</v>
      </c>
      <c r="H43" s="131"/>
      <c r="I43" s="131"/>
      <c r="J43" s="132"/>
      <c r="K43" s="96">
        <v>3</v>
      </c>
      <c r="L43" s="96" t="s">
        <v>37</v>
      </c>
      <c r="M43" s="117" t="s">
        <v>214</v>
      </c>
      <c r="N43" s="117" t="s">
        <v>206</v>
      </c>
      <c r="O43" s="475"/>
      <c r="P43" s="352" t="s">
        <v>206</v>
      </c>
      <c r="Q43" s="476"/>
      <c r="R43" s="90"/>
      <c r="S43" s="90"/>
      <c r="T43" s="90"/>
      <c r="U43" s="464" t="s">
        <v>361</v>
      </c>
      <c r="V43" s="390" t="s">
        <v>362</v>
      </c>
      <c r="W43" s="425" t="s">
        <v>289</v>
      </c>
    </row>
    <row r="44" spans="1:23" ht="15">
      <c r="A44" s="445" t="s">
        <v>622</v>
      </c>
      <c r="B44" s="287" t="s">
        <v>680</v>
      </c>
      <c r="C44" s="254"/>
      <c r="D44" s="131" t="s">
        <v>36</v>
      </c>
      <c r="E44" s="131"/>
      <c r="F44" s="63"/>
      <c r="G44" s="130"/>
      <c r="H44" s="131">
        <v>2</v>
      </c>
      <c r="I44" s="131"/>
      <c r="J44" s="132"/>
      <c r="K44" s="96">
        <v>3</v>
      </c>
      <c r="L44" s="96" t="s">
        <v>38</v>
      </c>
      <c r="M44" s="123" t="s">
        <v>204</v>
      </c>
      <c r="N44" s="117" t="s">
        <v>354</v>
      </c>
      <c r="O44" s="549" t="s">
        <v>621</v>
      </c>
      <c r="P44" s="359" t="s">
        <v>363</v>
      </c>
      <c r="Q44" s="476"/>
      <c r="R44" s="90"/>
      <c r="S44" s="90"/>
      <c r="T44" s="90"/>
      <c r="U44" s="464" t="s">
        <v>361</v>
      </c>
      <c r="V44" s="390" t="s">
        <v>364</v>
      </c>
      <c r="W44" s="425" t="s">
        <v>289</v>
      </c>
    </row>
    <row r="45" spans="1:23" ht="15">
      <c r="A45" s="445" t="s">
        <v>623</v>
      </c>
      <c r="B45" s="286" t="s">
        <v>681</v>
      </c>
      <c r="C45" s="254"/>
      <c r="D45" s="131"/>
      <c r="E45" s="131"/>
      <c r="F45" s="63" t="s">
        <v>36</v>
      </c>
      <c r="G45" s="130">
        <v>2</v>
      </c>
      <c r="H45" s="131"/>
      <c r="I45" s="131"/>
      <c r="J45" s="132"/>
      <c r="K45" s="96">
        <v>2</v>
      </c>
      <c r="L45" s="96" t="s">
        <v>702</v>
      </c>
      <c r="M45" s="117" t="s">
        <v>231</v>
      </c>
      <c r="N45" s="117" t="s">
        <v>206</v>
      </c>
      <c r="O45" s="475"/>
      <c r="P45" s="352" t="s">
        <v>206</v>
      </c>
      <c r="Q45" s="476"/>
      <c r="R45" s="90"/>
      <c r="S45" s="90"/>
      <c r="T45" s="90"/>
      <c r="U45" s="464" t="s">
        <v>343</v>
      </c>
      <c r="V45" s="390" t="s">
        <v>344</v>
      </c>
      <c r="W45" s="425" t="s">
        <v>223</v>
      </c>
    </row>
    <row r="46" spans="1:23" ht="15">
      <c r="A46" s="445" t="s">
        <v>624</v>
      </c>
      <c r="B46" s="288" t="s">
        <v>682</v>
      </c>
      <c r="C46" s="254"/>
      <c r="D46" s="131" t="s">
        <v>36</v>
      </c>
      <c r="E46" s="131"/>
      <c r="F46" s="63"/>
      <c r="G46" s="130">
        <v>2</v>
      </c>
      <c r="H46" s="131"/>
      <c r="I46" s="131"/>
      <c r="J46" s="132"/>
      <c r="K46" s="96">
        <v>2</v>
      </c>
      <c r="L46" s="96" t="s">
        <v>37</v>
      </c>
      <c r="M46" s="117" t="s">
        <v>214</v>
      </c>
      <c r="N46" s="117" t="s">
        <v>206</v>
      </c>
      <c r="O46" s="475"/>
      <c r="P46" s="352" t="s">
        <v>206</v>
      </c>
      <c r="Q46" s="476"/>
      <c r="R46" s="90"/>
      <c r="S46" s="90"/>
      <c r="T46" s="90"/>
      <c r="U46" s="464" t="s">
        <v>365</v>
      </c>
      <c r="V46" s="390" t="s">
        <v>366</v>
      </c>
      <c r="W46" s="425" t="s">
        <v>289</v>
      </c>
    </row>
    <row r="47" spans="1:23" ht="15">
      <c r="A47" s="445" t="s">
        <v>625</v>
      </c>
      <c r="B47" s="287" t="s">
        <v>646</v>
      </c>
      <c r="C47" s="254"/>
      <c r="D47" s="131" t="s">
        <v>36</v>
      </c>
      <c r="E47" s="131"/>
      <c r="F47" s="63"/>
      <c r="G47" s="130">
        <v>2</v>
      </c>
      <c r="H47" s="131"/>
      <c r="I47" s="131"/>
      <c r="J47" s="132"/>
      <c r="K47" s="96">
        <v>2</v>
      </c>
      <c r="L47" s="96" t="s">
        <v>704</v>
      </c>
      <c r="M47" s="117" t="s">
        <v>258</v>
      </c>
      <c r="N47" s="117" t="s">
        <v>206</v>
      </c>
      <c r="O47" s="455" t="s">
        <v>458</v>
      </c>
      <c r="P47" s="364" t="s">
        <v>256</v>
      </c>
      <c r="Q47" s="476"/>
      <c r="R47" s="90"/>
      <c r="S47" s="90"/>
      <c r="T47" s="90"/>
      <c r="U47" s="464" t="s">
        <v>367</v>
      </c>
      <c r="V47" s="390" t="s">
        <v>368</v>
      </c>
      <c r="W47" s="425" t="s">
        <v>220</v>
      </c>
    </row>
    <row r="48" spans="1:23" ht="15">
      <c r="A48" s="445" t="s">
        <v>626</v>
      </c>
      <c r="B48" s="287" t="s">
        <v>683</v>
      </c>
      <c r="C48" s="254" t="s">
        <v>36</v>
      </c>
      <c r="D48" s="131"/>
      <c r="E48" s="131"/>
      <c r="F48" s="63"/>
      <c r="G48" s="130">
        <v>2</v>
      </c>
      <c r="H48" s="131"/>
      <c r="I48" s="131"/>
      <c r="J48" s="132"/>
      <c r="K48" s="96">
        <v>2</v>
      </c>
      <c r="L48" s="96" t="s">
        <v>37</v>
      </c>
      <c r="M48" s="117" t="s">
        <v>214</v>
      </c>
      <c r="N48" s="117" t="s">
        <v>206</v>
      </c>
      <c r="O48" s="475"/>
      <c r="P48" s="352" t="s">
        <v>206</v>
      </c>
      <c r="Q48" s="476"/>
      <c r="R48" s="90"/>
      <c r="S48" s="90"/>
      <c r="T48" s="90"/>
      <c r="U48" s="464" t="s">
        <v>369</v>
      </c>
      <c r="V48" s="390" t="s">
        <v>370</v>
      </c>
      <c r="W48" s="425" t="s">
        <v>289</v>
      </c>
    </row>
    <row r="49" spans="1:23" ht="15">
      <c r="A49" s="445" t="s">
        <v>627</v>
      </c>
      <c r="B49" s="286" t="s">
        <v>684</v>
      </c>
      <c r="C49" s="254"/>
      <c r="D49" s="131"/>
      <c r="E49" s="131"/>
      <c r="F49" s="63" t="s">
        <v>36</v>
      </c>
      <c r="G49" s="130">
        <v>1</v>
      </c>
      <c r="H49" s="131"/>
      <c r="I49" s="131"/>
      <c r="J49" s="132"/>
      <c r="K49" s="96">
        <v>2</v>
      </c>
      <c r="L49" s="96" t="s">
        <v>37</v>
      </c>
      <c r="M49" s="117" t="s">
        <v>214</v>
      </c>
      <c r="N49" s="117" t="s">
        <v>206</v>
      </c>
      <c r="O49" s="445" t="s">
        <v>628</v>
      </c>
      <c r="P49" s="365" t="s">
        <v>417</v>
      </c>
      <c r="Q49" s="473" t="s">
        <v>611</v>
      </c>
      <c r="R49" s="362" t="s">
        <v>347</v>
      </c>
      <c r="S49" s="90"/>
      <c r="T49" s="90"/>
      <c r="U49" s="464" t="s">
        <v>367</v>
      </c>
      <c r="V49" s="390" t="s">
        <v>368</v>
      </c>
      <c r="W49" s="425" t="s">
        <v>220</v>
      </c>
    </row>
    <row r="50" spans="1:23" ht="15">
      <c r="A50" s="445" t="s">
        <v>628</v>
      </c>
      <c r="B50" s="286" t="s">
        <v>685</v>
      </c>
      <c r="C50" s="254"/>
      <c r="D50" s="131"/>
      <c r="E50" s="131"/>
      <c r="F50" s="63" t="s">
        <v>36</v>
      </c>
      <c r="G50" s="130"/>
      <c r="H50" s="131">
        <v>2</v>
      </c>
      <c r="I50" s="131"/>
      <c r="J50" s="132"/>
      <c r="K50" s="96">
        <v>4</v>
      </c>
      <c r="L50" s="96" t="s">
        <v>705</v>
      </c>
      <c r="M50" s="123" t="s">
        <v>300</v>
      </c>
      <c r="N50" s="117" t="s">
        <v>354</v>
      </c>
      <c r="O50" s="445" t="s">
        <v>627</v>
      </c>
      <c r="P50" s="365" t="s">
        <v>418</v>
      </c>
      <c r="Q50" s="473" t="s">
        <v>611</v>
      </c>
      <c r="R50" s="362" t="s">
        <v>347</v>
      </c>
      <c r="S50" s="90"/>
      <c r="T50" s="90"/>
      <c r="U50" s="464" t="s">
        <v>367</v>
      </c>
      <c r="V50" s="390" t="s">
        <v>368</v>
      </c>
      <c r="W50" s="425" t="s">
        <v>220</v>
      </c>
    </row>
    <row r="51" spans="1:23" ht="15">
      <c r="A51" s="445" t="s">
        <v>629</v>
      </c>
      <c r="B51" s="286" t="s">
        <v>372</v>
      </c>
      <c r="C51" s="254"/>
      <c r="D51" s="131"/>
      <c r="E51" s="131"/>
      <c r="F51" s="63" t="s">
        <v>36</v>
      </c>
      <c r="G51" s="130"/>
      <c r="H51" s="131"/>
      <c r="I51" s="131">
        <v>2</v>
      </c>
      <c r="J51" s="132"/>
      <c r="K51" s="96">
        <v>4</v>
      </c>
      <c r="L51" s="96" t="s">
        <v>38</v>
      </c>
      <c r="M51" s="123" t="s">
        <v>204</v>
      </c>
      <c r="N51" s="117" t="s">
        <v>213</v>
      </c>
      <c r="O51" s="550" t="s">
        <v>645</v>
      </c>
      <c r="P51" s="359" t="s">
        <v>371</v>
      </c>
      <c r="Q51" s="476"/>
      <c r="R51" s="90"/>
      <c r="S51" s="90"/>
      <c r="T51" s="90"/>
      <c r="U51" s="464" t="s">
        <v>373</v>
      </c>
      <c r="V51" s="390" t="s">
        <v>374</v>
      </c>
      <c r="W51" s="425" t="s">
        <v>223</v>
      </c>
    </row>
    <row r="52" spans="1:23" ht="15">
      <c r="A52" s="445" t="s">
        <v>630</v>
      </c>
      <c r="B52" s="287" t="s">
        <v>686</v>
      </c>
      <c r="C52" s="254" t="s">
        <v>36</v>
      </c>
      <c r="D52" s="131"/>
      <c r="E52" s="131"/>
      <c r="F52" s="63"/>
      <c r="G52" s="130">
        <v>2</v>
      </c>
      <c r="H52" s="131"/>
      <c r="I52" s="131"/>
      <c r="J52" s="132"/>
      <c r="K52" s="96">
        <v>2</v>
      </c>
      <c r="L52" s="96" t="s">
        <v>37</v>
      </c>
      <c r="M52" s="117" t="s">
        <v>214</v>
      </c>
      <c r="N52" s="117" t="s">
        <v>206</v>
      </c>
      <c r="O52" s="475"/>
      <c r="P52" s="352" t="s">
        <v>206</v>
      </c>
      <c r="Q52" s="476"/>
      <c r="R52" s="90"/>
      <c r="S52" s="90"/>
      <c r="T52" s="90"/>
      <c r="U52" s="464" t="s">
        <v>342</v>
      </c>
      <c r="V52" s="390" t="s">
        <v>341</v>
      </c>
      <c r="W52" s="425" t="s">
        <v>222</v>
      </c>
    </row>
    <row r="53" spans="1:23" ht="15">
      <c r="A53" s="445" t="s">
        <v>631</v>
      </c>
      <c r="B53" s="287" t="s">
        <v>687</v>
      </c>
      <c r="C53" s="254" t="s">
        <v>36</v>
      </c>
      <c r="D53" s="131"/>
      <c r="E53" s="131"/>
      <c r="F53" s="63"/>
      <c r="G53" s="130">
        <v>2</v>
      </c>
      <c r="H53" s="131"/>
      <c r="I53" s="131"/>
      <c r="J53" s="132"/>
      <c r="K53" s="96">
        <v>2</v>
      </c>
      <c r="L53" s="96" t="s">
        <v>37</v>
      </c>
      <c r="M53" s="117" t="s">
        <v>214</v>
      </c>
      <c r="N53" s="117" t="s">
        <v>206</v>
      </c>
      <c r="O53" s="475"/>
      <c r="P53" s="352" t="s">
        <v>206</v>
      </c>
      <c r="Q53" s="476"/>
      <c r="R53" s="90"/>
      <c r="S53" s="90"/>
      <c r="T53" s="90"/>
      <c r="U53" s="464" t="s">
        <v>375</v>
      </c>
      <c r="V53" s="390" t="s">
        <v>376</v>
      </c>
      <c r="W53" s="425" t="s">
        <v>289</v>
      </c>
    </row>
    <row r="54" spans="1:23" ht="15">
      <c r="A54" s="445" t="s">
        <v>632</v>
      </c>
      <c r="B54" s="287" t="s">
        <v>688</v>
      </c>
      <c r="C54" s="254"/>
      <c r="D54" s="131" t="s">
        <v>36</v>
      </c>
      <c r="E54" s="131"/>
      <c r="F54" s="63"/>
      <c r="G54" s="130">
        <v>2</v>
      </c>
      <c r="H54" s="131"/>
      <c r="I54" s="131"/>
      <c r="J54" s="132"/>
      <c r="K54" s="96">
        <v>2</v>
      </c>
      <c r="L54" s="96" t="s">
        <v>37</v>
      </c>
      <c r="M54" s="117" t="s">
        <v>214</v>
      </c>
      <c r="N54" s="117" t="s">
        <v>206</v>
      </c>
      <c r="O54" s="475"/>
      <c r="P54" s="352" t="s">
        <v>206</v>
      </c>
      <c r="Q54" s="476"/>
      <c r="R54" s="90"/>
      <c r="S54" s="90"/>
      <c r="T54" s="90"/>
      <c r="U54" s="464" t="s">
        <v>375</v>
      </c>
      <c r="V54" s="390" t="s">
        <v>376</v>
      </c>
      <c r="W54" s="425" t="s">
        <v>289</v>
      </c>
    </row>
    <row r="55" spans="1:23" ht="15">
      <c r="A55" s="445" t="s">
        <v>633</v>
      </c>
      <c r="B55" s="286" t="s">
        <v>689</v>
      </c>
      <c r="C55" s="254"/>
      <c r="D55" s="131" t="s">
        <v>36</v>
      </c>
      <c r="E55" s="131"/>
      <c r="F55" s="63"/>
      <c r="G55" s="130">
        <v>2</v>
      </c>
      <c r="H55" s="131"/>
      <c r="I55" s="131"/>
      <c r="J55" s="132"/>
      <c r="K55" s="96">
        <v>2</v>
      </c>
      <c r="L55" s="96" t="s">
        <v>37</v>
      </c>
      <c r="M55" s="117" t="s">
        <v>201</v>
      </c>
      <c r="N55" s="117" t="s">
        <v>206</v>
      </c>
      <c r="O55" s="475"/>
      <c r="P55" s="352" t="s">
        <v>206</v>
      </c>
      <c r="Q55" s="476"/>
      <c r="R55" s="90"/>
      <c r="S55" s="90"/>
      <c r="T55" s="90"/>
      <c r="U55" s="464" t="s">
        <v>352</v>
      </c>
      <c r="V55" s="390" t="s">
        <v>353</v>
      </c>
      <c r="W55" s="425" t="s">
        <v>222</v>
      </c>
    </row>
    <row r="56" spans="1:23" ht="15">
      <c r="A56" s="445" t="s">
        <v>634</v>
      </c>
      <c r="B56" s="286" t="s">
        <v>690</v>
      </c>
      <c r="C56" s="254"/>
      <c r="D56" s="131" t="s">
        <v>36</v>
      </c>
      <c r="E56" s="131"/>
      <c r="F56" s="63"/>
      <c r="G56" s="130">
        <v>2</v>
      </c>
      <c r="H56" s="131"/>
      <c r="I56" s="131"/>
      <c r="J56" s="132"/>
      <c r="K56" s="96">
        <v>2</v>
      </c>
      <c r="L56" s="96" t="s">
        <v>37</v>
      </c>
      <c r="M56" s="117" t="s">
        <v>214</v>
      </c>
      <c r="N56" s="117" t="s">
        <v>206</v>
      </c>
      <c r="O56" s="475"/>
      <c r="P56" s="352" t="s">
        <v>206</v>
      </c>
      <c r="Q56" s="476"/>
      <c r="R56" s="90"/>
      <c r="S56" s="90"/>
      <c r="T56" s="90"/>
      <c r="U56" s="464" t="s">
        <v>377</v>
      </c>
      <c r="V56" s="390" t="s">
        <v>378</v>
      </c>
      <c r="W56" s="425" t="s">
        <v>222</v>
      </c>
    </row>
    <row r="57" spans="1:23" ht="15">
      <c r="A57" s="445" t="s">
        <v>635</v>
      </c>
      <c r="B57" s="286" t="s">
        <v>691</v>
      </c>
      <c r="C57" s="254"/>
      <c r="D57" s="131"/>
      <c r="E57" s="131"/>
      <c r="F57" s="63" t="s">
        <v>36</v>
      </c>
      <c r="G57" s="130"/>
      <c r="H57" s="131">
        <v>2</v>
      </c>
      <c r="I57" s="131"/>
      <c r="J57" s="132"/>
      <c r="K57" s="96">
        <v>4</v>
      </c>
      <c r="L57" s="96" t="s">
        <v>38</v>
      </c>
      <c r="M57" s="123" t="s">
        <v>204</v>
      </c>
      <c r="N57" s="117" t="s">
        <v>354</v>
      </c>
      <c r="O57" s="475"/>
      <c r="P57" s="352" t="s">
        <v>206</v>
      </c>
      <c r="Q57" s="476"/>
      <c r="R57" s="90"/>
      <c r="S57" s="90"/>
      <c r="T57" s="90"/>
      <c r="U57" s="464" t="s">
        <v>342</v>
      </c>
      <c r="V57" s="390" t="s">
        <v>341</v>
      </c>
      <c r="W57" s="425" t="s">
        <v>222</v>
      </c>
    </row>
    <row r="58" spans="1:23" ht="15">
      <c r="A58" s="445" t="s">
        <v>636</v>
      </c>
      <c r="B58" s="286" t="s">
        <v>692</v>
      </c>
      <c r="C58" s="254"/>
      <c r="D58" s="131" t="s">
        <v>36</v>
      </c>
      <c r="E58" s="131"/>
      <c r="F58" s="63"/>
      <c r="G58" s="130">
        <v>2</v>
      </c>
      <c r="H58" s="131"/>
      <c r="I58" s="131"/>
      <c r="J58" s="132"/>
      <c r="K58" s="96">
        <v>2</v>
      </c>
      <c r="L58" s="96" t="s">
        <v>702</v>
      </c>
      <c r="M58" s="117" t="s">
        <v>231</v>
      </c>
      <c r="N58" s="117" t="s">
        <v>206</v>
      </c>
      <c r="O58" s="475"/>
      <c r="P58" s="352" t="s">
        <v>206</v>
      </c>
      <c r="Q58" s="476"/>
      <c r="R58" s="90"/>
      <c r="S58" s="90"/>
      <c r="T58" s="90"/>
      <c r="U58" s="464" t="s">
        <v>114</v>
      </c>
      <c r="V58" s="390" t="s">
        <v>647</v>
      </c>
      <c r="W58" s="425" t="s">
        <v>222</v>
      </c>
    </row>
    <row r="59" spans="1:23" ht="15">
      <c r="A59" s="445" t="s">
        <v>637</v>
      </c>
      <c r="B59" s="286" t="s">
        <v>379</v>
      </c>
      <c r="C59" s="254"/>
      <c r="D59" s="131"/>
      <c r="E59" s="131" t="s">
        <v>36</v>
      </c>
      <c r="F59" s="63"/>
      <c r="G59" s="130">
        <v>2</v>
      </c>
      <c r="H59" s="131"/>
      <c r="I59" s="131"/>
      <c r="J59" s="132"/>
      <c r="K59" s="96">
        <v>2</v>
      </c>
      <c r="L59" s="96" t="s">
        <v>37</v>
      </c>
      <c r="M59" s="117" t="s">
        <v>214</v>
      </c>
      <c r="N59" s="117" t="s">
        <v>206</v>
      </c>
      <c r="O59" s="473" t="s">
        <v>611</v>
      </c>
      <c r="P59" s="353" t="s">
        <v>347</v>
      </c>
      <c r="Q59" s="476"/>
      <c r="R59" s="90"/>
      <c r="S59" s="90"/>
      <c r="T59" s="90"/>
      <c r="U59" s="464" t="s">
        <v>348</v>
      </c>
      <c r="V59" s="390" t="s">
        <v>349</v>
      </c>
      <c r="W59" s="425" t="s">
        <v>222</v>
      </c>
    </row>
    <row r="60" spans="1:23" ht="15">
      <c r="A60" s="445" t="s">
        <v>638</v>
      </c>
      <c r="B60" s="286" t="s">
        <v>693</v>
      </c>
      <c r="C60" s="254"/>
      <c r="D60" s="131"/>
      <c r="E60" s="131"/>
      <c r="F60" s="63" t="s">
        <v>36</v>
      </c>
      <c r="G60" s="130">
        <v>2</v>
      </c>
      <c r="H60" s="131"/>
      <c r="I60" s="131"/>
      <c r="J60" s="132"/>
      <c r="K60" s="96">
        <v>2</v>
      </c>
      <c r="L60" s="96" t="s">
        <v>704</v>
      </c>
      <c r="M60" s="117" t="s">
        <v>258</v>
      </c>
      <c r="N60" s="117" t="s">
        <v>206</v>
      </c>
      <c r="O60" s="475"/>
      <c r="P60" s="352" t="s">
        <v>206</v>
      </c>
      <c r="Q60" s="476"/>
      <c r="R60" s="90"/>
      <c r="S60" s="90"/>
      <c r="T60" s="90"/>
      <c r="U60" s="464" t="s">
        <v>116</v>
      </c>
      <c r="V60" s="390" t="s">
        <v>229</v>
      </c>
      <c r="W60" s="425" t="s">
        <v>222</v>
      </c>
    </row>
    <row r="61" spans="1:23" ht="15">
      <c r="A61" s="445" t="s">
        <v>639</v>
      </c>
      <c r="B61" s="286" t="s">
        <v>694</v>
      </c>
      <c r="C61" s="254"/>
      <c r="D61" s="131" t="s">
        <v>36</v>
      </c>
      <c r="E61" s="131"/>
      <c r="F61" s="63"/>
      <c r="G61" s="130"/>
      <c r="H61" s="131">
        <v>3</v>
      </c>
      <c r="I61" s="131"/>
      <c r="J61" s="132"/>
      <c r="K61" s="96">
        <v>6</v>
      </c>
      <c r="L61" s="96" t="s">
        <v>38</v>
      </c>
      <c r="M61" s="123" t="s">
        <v>204</v>
      </c>
      <c r="N61" s="117" t="s">
        <v>299</v>
      </c>
      <c r="O61" s="475"/>
      <c r="P61" s="352" t="s">
        <v>206</v>
      </c>
      <c r="Q61" s="476"/>
      <c r="R61" s="90"/>
      <c r="S61" s="90"/>
      <c r="T61" s="90"/>
      <c r="U61" s="464" t="s">
        <v>377</v>
      </c>
      <c r="V61" s="390" t="s">
        <v>378</v>
      </c>
      <c r="W61" s="425" t="s">
        <v>222</v>
      </c>
    </row>
    <row r="62" spans="1:23" ht="15">
      <c r="A62" s="445" t="s">
        <v>640</v>
      </c>
      <c r="B62" s="286" t="s">
        <v>695</v>
      </c>
      <c r="C62" s="254"/>
      <c r="D62" s="131"/>
      <c r="E62" s="131" t="s">
        <v>36</v>
      </c>
      <c r="F62" s="63"/>
      <c r="G62" s="130">
        <v>2</v>
      </c>
      <c r="H62" s="131"/>
      <c r="I62" s="131"/>
      <c r="J62" s="132"/>
      <c r="K62" s="96">
        <v>2</v>
      </c>
      <c r="L62" s="96" t="s">
        <v>37</v>
      </c>
      <c r="M62" s="117" t="s">
        <v>214</v>
      </c>
      <c r="N62" s="117" t="s">
        <v>206</v>
      </c>
      <c r="O62" s="473" t="s">
        <v>611</v>
      </c>
      <c r="P62" s="353" t="s">
        <v>347</v>
      </c>
      <c r="Q62" s="476"/>
      <c r="R62" s="90"/>
      <c r="S62" s="90"/>
      <c r="T62" s="90"/>
      <c r="U62" s="464" t="s">
        <v>380</v>
      </c>
      <c r="V62" s="390" t="s">
        <v>381</v>
      </c>
      <c r="W62" s="425" t="s">
        <v>222</v>
      </c>
    </row>
    <row r="63" spans="1:23" ht="15">
      <c r="A63" s="445" t="s">
        <v>641</v>
      </c>
      <c r="B63" s="286" t="s">
        <v>696</v>
      </c>
      <c r="C63" s="254"/>
      <c r="D63" s="131" t="s">
        <v>36</v>
      </c>
      <c r="E63" s="131"/>
      <c r="F63" s="63"/>
      <c r="G63" s="130"/>
      <c r="H63" s="131">
        <v>3</v>
      </c>
      <c r="I63" s="131"/>
      <c r="J63" s="132"/>
      <c r="K63" s="96">
        <v>6</v>
      </c>
      <c r="L63" s="96" t="s">
        <v>38</v>
      </c>
      <c r="M63" s="123" t="s">
        <v>204</v>
      </c>
      <c r="N63" s="117" t="s">
        <v>299</v>
      </c>
      <c r="O63" s="475"/>
      <c r="P63" s="352" t="s">
        <v>206</v>
      </c>
      <c r="Q63" s="476"/>
      <c r="R63" s="90"/>
      <c r="S63" s="90"/>
      <c r="T63" s="90"/>
      <c r="U63" s="464" t="s">
        <v>382</v>
      </c>
      <c r="V63" s="390" t="s">
        <v>383</v>
      </c>
      <c r="W63" s="425" t="s">
        <v>222</v>
      </c>
    </row>
    <row r="64" spans="1:23" ht="15">
      <c r="A64" s="445" t="s">
        <v>642</v>
      </c>
      <c r="B64" s="289" t="s">
        <v>697</v>
      </c>
      <c r="C64" s="254"/>
      <c r="D64" s="131"/>
      <c r="E64" s="131" t="s">
        <v>36</v>
      </c>
      <c r="F64" s="63"/>
      <c r="G64" s="130">
        <v>2</v>
      </c>
      <c r="H64" s="131"/>
      <c r="I64" s="131"/>
      <c r="J64" s="132"/>
      <c r="K64" s="96">
        <v>2</v>
      </c>
      <c r="L64" s="96" t="s">
        <v>37</v>
      </c>
      <c r="M64" s="117" t="s">
        <v>214</v>
      </c>
      <c r="N64" s="117" t="s">
        <v>206</v>
      </c>
      <c r="O64" s="475"/>
      <c r="P64" s="352" t="s">
        <v>206</v>
      </c>
      <c r="Q64" s="476"/>
      <c r="R64" s="90"/>
      <c r="S64" s="90"/>
      <c r="T64" s="90"/>
      <c r="U64" s="464" t="s">
        <v>369</v>
      </c>
      <c r="V64" s="390" t="s">
        <v>370</v>
      </c>
      <c r="W64" s="425" t="s">
        <v>289</v>
      </c>
    </row>
    <row r="65" spans="1:23" ht="15">
      <c r="A65" s="445" t="s">
        <v>643</v>
      </c>
      <c r="B65" s="287" t="s">
        <v>698</v>
      </c>
      <c r="C65" s="254"/>
      <c r="D65" s="131"/>
      <c r="E65" s="131" t="s">
        <v>36</v>
      </c>
      <c r="F65" s="63"/>
      <c r="G65" s="130">
        <v>2</v>
      </c>
      <c r="H65" s="131"/>
      <c r="I65" s="131"/>
      <c r="J65" s="132"/>
      <c r="K65" s="96">
        <v>2</v>
      </c>
      <c r="L65" s="96" t="s">
        <v>702</v>
      </c>
      <c r="M65" s="117" t="s">
        <v>231</v>
      </c>
      <c r="N65" s="117" t="s">
        <v>206</v>
      </c>
      <c r="O65" s="475"/>
      <c r="P65" s="352" t="s">
        <v>206</v>
      </c>
      <c r="Q65" s="476"/>
      <c r="R65" s="90"/>
      <c r="S65" s="90"/>
      <c r="T65" s="90"/>
      <c r="U65" s="464" t="s">
        <v>343</v>
      </c>
      <c r="V65" s="390" t="s">
        <v>344</v>
      </c>
      <c r="W65" s="425" t="s">
        <v>223</v>
      </c>
    </row>
    <row r="66" spans="1:23" ht="15">
      <c r="A66" s="445" t="s">
        <v>644</v>
      </c>
      <c r="B66" s="286" t="s">
        <v>699</v>
      </c>
      <c r="C66" s="254"/>
      <c r="D66" s="131" t="s">
        <v>36</v>
      </c>
      <c r="E66" s="131"/>
      <c r="F66" s="63"/>
      <c r="G66" s="130">
        <v>2</v>
      </c>
      <c r="H66" s="131"/>
      <c r="I66" s="131"/>
      <c r="J66" s="132"/>
      <c r="K66" s="96">
        <v>2</v>
      </c>
      <c r="L66" s="96" t="s">
        <v>37</v>
      </c>
      <c r="M66" s="117" t="s">
        <v>201</v>
      </c>
      <c r="N66" s="117" t="s">
        <v>206</v>
      </c>
      <c r="O66" s="475"/>
      <c r="P66" s="352" t="s">
        <v>206</v>
      </c>
      <c r="Q66" s="476"/>
      <c r="R66" s="90"/>
      <c r="S66" s="90"/>
      <c r="T66" s="90"/>
      <c r="U66" s="464" t="s">
        <v>384</v>
      </c>
      <c r="V66" s="390" t="s">
        <v>323</v>
      </c>
      <c r="W66" s="425" t="s">
        <v>289</v>
      </c>
    </row>
    <row r="67" spans="1:23" s="6" customFormat="1" ht="15">
      <c r="A67" s="446" t="s">
        <v>645</v>
      </c>
      <c r="B67" s="286" t="s">
        <v>371</v>
      </c>
      <c r="C67" s="105"/>
      <c r="D67" s="131" t="s">
        <v>36</v>
      </c>
      <c r="E67" s="55"/>
      <c r="F67" s="63"/>
      <c r="G67" s="226">
        <v>2</v>
      </c>
      <c r="H67" s="20"/>
      <c r="I67" s="20"/>
      <c r="J67" s="30"/>
      <c r="K67" s="31">
        <v>2</v>
      </c>
      <c r="L67" s="31" t="s">
        <v>37</v>
      </c>
      <c r="M67" s="117" t="s">
        <v>214</v>
      </c>
      <c r="N67" s="117" t="s">
        <v>206</v>
      </c>
      <c r="O67" s="467"/>
      <c r="P67" s="352" t="s">
        <v>206</v>
      </c>
      <c r="Q67" s="478"/>
      <c r="R67" s="31"/>
      <c r="S67" s="31"/>
      <c r="T67" s="31"/>
      <c r="U67" s="464" t="s">
        <v>369</v>
      </c>
      <c r="V67" s="390" t="s">
        <v>370</v>
      </c>
      <c r="W67" s="425" t="s">
        <v>289</v>
      </c>
    </row>
    <row r="68" spans="1:23" s="9" customFormat="1" ht="15">
      <c r="A68" s="535"/>
      <c r="B68" s="209" t="s">
        <v>248</v>
      </c>
      <c r="C68" s="210">
        <f>SUMIF(C38:C67,"=x",$K38:$K67)</f>
        <v>11</v>
      </c>
      <c r="D68" s="210">
        <f>SUMIF(D38:D67,"=x",$K38:$K67)</f>
        <v>35</v>
      </c>
      <c r="E68" s="210">
        <f>SUMIF(E38:E67,"=x",$K38:$K67)</f>
        <v>12</v>
      </c>
      <c r="F68" s="210">
        <f>SUMIF(F38:F67,"=x",$K38:$K67)</f>
        <v>18</v>
      </c>
      <c r="G68" s="639">
        <f>SUM(K39:K67)</f>
        <v>76</v>
      </c>
      <c r="H68" s="640"/>
      <c r="I68" s="640"/>
      <c r="J68" s="640"/>
      <c r="K68" s="640"/>
      <c r="L68" s="641"/>
      <c r="M68" s="227"/>
      <c r="N68" s="228"/>
      <c r="O68" s="520"/>
      <c r="P68" s="308"/>
      <c r="Q68" s="477"/>
      <c r="R68" s="230"/>
      <c r="S68" s="230"/>
      <c r="T68" s="230"/>
      <c r="U68" s="555"/>
      <c r="V68" s="340"/>
      <c r="W68" s="401"/>
    </row>
    <row r="69" spans="1:23" s="6" customFormat="1" ht="13.5" customHeight="1">
      <c r="A69" s="200"/>
      <c r="B69" s="204" t="s">
        <v>325</v>
      </c>
      <c r="C69" s="205">
        <v>4</v>
      </c>
      <c r="D69" s="206">
        <v>10</v>
      </c>
      <c r="E69" s="206">
        <v>7</v>
      </c>
      <c r="F69" s="207">
        <v>3</v>
      </c>
      <c r="G69" s="642">
        <f>SUM(C69:F69)</f>
        <v>24</v>
      </c>
      <c r="H69" s="586"/>
      <c r="I69" s="586"/>
      <c r="J69" s="586"/>
      <c r="K69" s="586"/>
      <c r="L69" s="587"/>
      <c r="M69" s="241"/>
      <c r="N69" s="426"/>
      <c r="O69" s="202"/>
      <c r="P69" s="317"/>
      <c r="Q69" s="203"/>
      <c r="R69" s="203"/>
      <c r="S69" s="203"/>
      <c r="T69" s="203"/>
      <c r="U69" s="556"/>
      <c r="V69" s="367"/>
      <c r="W69" s="399"/>
    </row>
    <row r="70" spans="1:23" s="6" customFormat="1" ht="19.5" customHeight="1">
      <c r="A70" s="588" t="s">
        <v>651</v>
      </c>
      <c r="B70" s="589"/>
      <c r="C70" s="572"/>
      <c r="D70" s="573"/>
      <c r="E70" s="573"/>
      <c r="F70" s="573"/>
      <c r="G70" s="572"/>
      <c r="H70" s="573"/>
      <c r="I70" s="573"/>
      <c r="J70" s="573"/>
      <c r="K70" s="573"/>
      <c r="L70" s="574"/>
      <c r="M70" s="240"/>
      <c r="N70" s="240"/>
      <c r="O70" s="572"/>
      <c r="P70" s="573"/>
      <c r="Q70" s="573"/>
      <c r="R70" s="573"/>
      <c r="S70" s="573"/>
      <c r="T70" s="573"/>
      <c r="U70" s="573"/>
      <c r="V70" s="395"/>
      <c r="W70" s="396"/>
    </row>
    <row r="71" spans="1:23" s="6" customFormat="1" ht="13.5" customHeight="1">
      <c r="A71" s="548"/>
      <c r="B71" s="360" t="s">
        <v>110</v>
      </c>
      <c r="C71" s="226" t="s">
        <v>36</v>
      </c>
      <c r="D71" s="55"/>
      <c r="E71" s="55"/>
      <c r="F71" s="56"/>
      <c r="G71" s="105"/>
      <c r="H71" s="20"/>
      <c r="I71" s="20"/>
      <c r="J71" s="30"/>
      <c r="K71" s="31">
        <v>2</v>
      </c>
      <c r="L71" s="31"/>
      <c r="M71" s="92"/>
      <c r="N71" s="92"/>
      <c r="O71" s="479"/>
      <c r="P71" s="310"/>
      <c r="Q71" s="551"/>
      <c r="R71" s="31"/>
      <c r="S71" s="31"/>
      <c r="T71" s="31"/>
      <c r="U71" s="557"/>
      <c r="V71" s="395"/>
      <c r="W71" s="396"/>
    </row>
    <row r="72" spans="1:23" s="6" customFormat="1" ht="13.5" customHeight="1">
      <c r="A72" s="548"/>
      <c r="B72" s="360" t="s">
        <v>110</v>
      </c>
      <c r="C72" s="226"/>
      <c r="D72" s="55" t="s">
        <v>36</v>
      </c>
      <c r="E72" s="55"/>
      <c r="F72" s="56"/>
      <c r="G72" s="105"/>
      <c r="H72" s="20"/>
      <c r="I72" s="20"/>
      <c r="J72" s="30"/>
      <c r="K72" s="31">
        <v>2</v>
      </c>
      <c r="L72" s="31"/>
      <c r="M72" s="92"/>
      <c r="N72" s="92"/>
      <c r="O72" s="479"/>
      <c r="P72" s="310"/>
      <c r="Q72" s="546"/>
      <c r="R72" s="49"/>
      <c r="S72" s="49"/>
      <c r="T72" s="49"/>
      <c r="U72" s="558"/>
      <c r="V72" s="395"/>
      <c r="W72" s="396"/>
    </row>
    <row r="73" spans="1:23" s="6" customFormat="1" ht="13.5" customHeight="1">
      <c r="A73" s="548"/>
      <c r="B73" s="360" t="s">
        <v>110</v>
      </c>
      <c r="C73" s="226"/>
      <c r="D73" s="55"/>
      <c r="E73" s="55"/>
      <c r="F73" s="56" t="s">
        <v>36</v>
      </c>
      <c r="G73" s="105"/>
      <c r="H73" s="20"/>
      <c r="I73" s="20"/>
      <c r="J73" s="30"/>
      <c r="K73" s="31">
        <v>2</v>
      </c>
      <c r="L73" s="31"/>
      <c r="M73" s="92"/>
      <c r="N73" s="92"/>
      <c r="O73" s="479"/>
      <c r="P73" s="310"/>
      <c r="Q73" s="546"/>
      <c r="R73" s="49"/>
      <c r="S73" s="49"/>
      <c r="T73" s="49"/>
      <c r="U73" s="558"/>
      <c r="V73" s="395"/>
      <c r="W73" s="396"/>
    </row>
    <row r="74" spans="1:23" s="6" customFormat="1" ht="19.5" customHeight="1">
      <c r="A74" s="588" t="s">
        <v>45</v>
      </c>
      <c r="B74" s="589"/>
      <c r="C74" s="41"/>
      <c r="D74" s="42"/>
      <c r="E74" s="42"/>
      <c r="F74" s="42"/>
      <c r="G74" s="41"/>
      <c r="H74" s="42"/>
      <c r="I74" s="42"/>
      <c r="J74" s="42"/>
      <c r="K74" s="42"/>
      <c r="L74" s="248"/>
      <c r="M74" s="240"/>
      <c r="N74" s="240"/>
      <c r="O74" s="58"/>
      <c r="P74" s="306"/>
      <c r="Q74" s="59"/>
      <c r="R74" s="42"/>
      <c r="S74" s="42"/>
      <c r="T74" s="42"/>
      <c r="U74" s="463"/>
      <c r="V74" s="395"/>
      <c r="W74" s="396"/>
    </row>
    <row r="75" spans="1:23" s="6" customFormat="1" ht="13.5" customHeight="1">
      <c r="A75" s="447" t="str">
        <f>közös!A27</f>
        <v>diplm1ub17dm</v>
      </c>
      <c r="B75" s="339" t="str">
        <f>közös!B27</f>
        <v>Diplomamunka I.</v>
      </c>
      <c r="C75" s="275"/>
      <c r="D75" s="276"/>
      <c r="E75" s="276" t="str">
        <f>közös!E27</f>
        <v>x</v>
      </c>
      <c r="F75" s="277"/>
      <c r="G75" s="275"/>
      <c r="H75" s="276">
        <f>közös!H27</f>
        <v>3</v>
      </c>
      <c r="I75" s="276"/>
      <c r="J75" s="277"/>
      <c r="K75" s="141">
        <f>közös!K27</f>
        <v>5</v>
      </c>
      <c r="L75" s="141" t="str">
        <f>közös!L27</f>
        <v>Gyj</v>
      </c>
      <c r="M75" s="247"/>
      <c r="N75" s="247"/>
      <c r="O75" s="479"/>
      <c r="P75" s="311"/>
      <c r="Q75" s="546"/>
      <c r="R75" s="49"/>
      <c r="S75" s="49"/>
      <c r="T75" s="49"/>
      <c r="U75" s="558"/>
      <c r="V75" s="395"/>
      <c r="W75" s="396"/>
    </row>
    <row r="76" spans="1:23" s="6" customFormat="1" ht="13.5" customHeight="1" thickBot="1">
      <c r="A76" s="447" t="str">
        <f>közös!A28</f>
        <v>diplm2ub17dm</v>
      </c>
      <c r="B76" s="339" t="str">
        <f>közös!B28</f>
        <v>Diplomamunka II.</v>
      </c>
      <c r="C76" s="278"/>
      <c r="D76" s="279"/>
      <c r="E76" s="279"/>
      <c r="F76" s="280" t="str">
        <f>közös!F28</f>
        <v>x</v>
      </c>
      <c r="G76" s="278"/>
      <c r="H76" s="279">
        <f>közös!H28</f>
        <v>17</v>
      </c>
      <c r="I76" s="279"/>
      <c r="J76" s="280"/>
      <c r="K76" s="141">
        <f>közös!K28</f>
        <v>25</v>
      </c>
      <c r="L76" s="141" t="str">
        <f>közös!L28</f>
        <v>Gyj</v>
      </c>
      <c r="M76" s="247"/>
      <c r="N76" s="247"/>
      <c r="O76" s="442" t="s">
        <v>465</v>
      </c>
      <c r="P76" s="366" t="str">
        <f>közös!P28</f>
        <v>Diplomamunka I.</v>
      </c>
      <c r="Q76" s="546"/>
      <c r="R76" s="49"/>
      <c r="S76" s="49"/>
      <c r="T76" s="49"/>
      <c r="U76" s="558"/>
      <c r="V76" s="395"/>
      <c r="W76" s="396"/>
    </row>
    <row r="77" spans="1:23" s="6" customFormat="1" ht="24.75" customHeight="1" thickTop="1">
      <c r="A77" s="645" t="s">
        <v>330</v>
      </c>
      <c r="B77" s="646"/>
      <c r="C77" s="622"/>
      <c r="D77" s="623"/>
      <c r="E77" s="623"/>
      <c r="F77" s="623"/>
      <c r="G77" s="622"/>
      <c r="H77" s="623"/>
      <c r="I77" s="623"/>
      <c r="J77" s="623"/>
      <c r="K77" s="623"/>
      <c r="L77" s="624"/>
      <c r="M77" s="240"/>
      <c r="N77" s="240"/>
      <c r="O77" s="572"/>
      <c r="P77" s="573"/>
      <c r="Q77" s="573"/>
      <c r="R77" s="573"/>
      <c r="S77" s="573"/>
      <c r="T77" s="573"/>
      <c r="U77" s="574"/>
      <c r="V77" s="395"/>
      <c r="W77" s="396"/>
    </row>
    <row r="78" spans="1:23" s="6" customFormat="1" ht="15" customHeight="1">
      <c r="A78" s="583" t="s">
        <v>39</v>
      </c>
      <c r="B78" s="584"/>
      <c r="C78" s="35">
        <f aca="true" t="shared" si="2" ref="C78:F80">SUMIF($A1:$A77,$A78,C1:C77)</f>
        <v>17</v>
      </c>
      <c r="D78" s="36">
        <f t="shared" si="2"/>
        <v>12</v>
      </c>
      <c r="E78" s="36">
        <f t="shared" si="2"/>
        <v>9</v>
      </c>
      <c r="F78" s="36">
        <f t="shared" si="2"/>
        <v>0</v>
      </c>
      <c r="G78" s="590">
        <f aca="true" t="shared" si="3" ref="G78:G84">SUM(C78:F78)</f>
        <v>38</v>
      </c>
      <c r="H78" s="591"/>
      <c r="I78" s="591"/>
      <c r="J78" s="591"/>
      <c r="K78" s="591"/>
      <c r="L78" s="592"/>
      <c r="M78" s="242"/>
      <c r="N78" s="242"/>
      <c r="O78" s="580"/>
      <c r="P78" s="581"/>
      <c r="Q78" s="581"/>
      <c r="R78" s="581"/>
      <c r="S78" s="581"/>
      <c r="T78" s="581"/>
      <c r="U78" s="582"/>
      <c r="V78" s="395"/>
      <c r="W78" s="396"/>
    </row>
    <row r="79" spans="1:23" s="6" customFormat="1" ht="15" customHeight="1">
      <c r="A79" s="593" t="s">
        <v>40</v>
      </c>
      <c r="B79" s="594"/>
      <c r="C79" s="38">
        <f t="shared" si="2"/>
        <v>24</v>
      </c>
      <c r="D79" s="39">
        <f t="shared" si="2"/>
        <v>18</v>
      </c>
      <c r="E79" s="39">
        <f t="shared" si="2"/>
        <v>18</v>
      </c>
      <c r="F79" s="39">
        <f t="shared" si="2"/>
        <v>0</v>
      </c>
      <c r="G79" s="585">
        <f t="shared" si="3"/>
        <v>60</v>
      </c>
      <c r="H79" s="586"/>
      <c r="I79" s="586"/>
      <c r="J79" s="586"/>
      <c r="K79" s="586"/>
      <c r="L79" s="587"/>
      <c r="M79" s="243"/>
      <c r="N79" s="243"/>
      <c r="O79" s="580"/>
      <c r="P79" s="581"/>
      <c r="Q79" s="581"/>
      <c r="R79" s="581"/>
      <c r="S79" s="581"/>
      <c r="T79" s="581"/>
      <c r="U79" s="582"/>
      <c r="V79" s="395"/>
      <c r="W79" s="396"/>
    </row>
    <row r="80" spans="1:23" s="6" customFormat="1" ht="15" customHeight="1" thickBot="1">
      <c r="A80" s="575" t="s">
        <v>41</v>
      </c>
      <c r="B80" s="576"/>
      <c r="C80" s="32">
        <f t="shared" si="2"/>
        <v>3</v>
      </c>
      <c r="D80" s="33">
        <f t="shared" si="2"/>
        <v>3</v>
      </c>
      <c r="E80" s="33">
        <f t="shared" si="2"/>
        <v>1</v>
      </c>
      <c r="F80" s="33">
        <f t="shared" si="2"/>
        <v>0</v>
      </c>
      <c r="G80" s="577">
        <f t="shared" si="3"/>
        <v>7</v>
      </c>
      <c r="H80" s="578"/>
      <c r="I80" s="578"/>
      <c r="J80" s="578"/>
      <c r="K80" s="578"/>
      <c r="L80" s="579"/>
      <c r="M80" s="244"/>
      <c r="N80" s="244"/>
      <c r="O80" s="580"/>
      <c r="P80" s="581"/>
      <c r="Q80" s="581"/>
      <c r="R80" s="581"/>
      <c r="S80" s="581"/>
      <c r="T80" s="581"/>
      <c r="U80" s="582"/>
      <c r="V80" s="395"/>
      <c r="W80" s="396"/>
    </row>
    <row r="81" spans="1:23" s="6" customFormat="1" ht="15" customHeight="1" thickTop="1">
      <c r="A81" s="536"/>
      <c r="B81" s="216" t="s">
        <v>326</v>
      </c>
      <c r="C81" s="217">
        <f>C69</f>
        <v>4</v>
      </c>
      <c r="D81" s="218">
        <f>D69</f>
        <v>10</v>
      </c>
      <c r="E81" s="218">
        <f>E69</f>
        <v>7</v>
      </c>
      <c r="F81" s="219">
        <f>F69</f>
        <v>3</v>
      </c>
      <c r="G81" s="631">
        <f t="shared" si="3"/>
        <v>24</v>
      </c>
      <c r="H81" s="632"/>
      <c r="I81" s="632"/>
      <c r="J81" s="632"/>
      <c r="K81" s="632"/>
      <c r="L81" s="633"/>
      <c r="M81" s="212"/>
      <c r="N81" s="212"/>
      <c r="O81" s="212"/>
      <c r="P81" s="312"/>
      <c r="Q81" s="212"/>
      <c r="R81" s="212"/>
      <c r="S81" s="212"/>
      <c r="T81" s="212"/>
      <c r="U81" s="559"/>
      <c r="V81" s="379"/>
      <c r="W81" s="379"/>
    </row>
    <row r="82" spans="1:23" s="6" customFormat="1" ht="15" customHeight="1">
      <c r="A82" s="537"/>
      <c r="B82" s="214" t="s">
        <v>327</v>
      </c>
      <c r="C82" s="147">
        <f>SUMIF(C71:C73,"=x",$K71:$K73)</f>
        <v>2</v>
      </c>
      <c r="D82" s="136">
        <f>SUMIF(D71:D73,"=x",$K71:$K73)</f>
        <v>2</v>
      </c>
      <c r="E82" s="136">
        <f>SUMIF(E71:E73,"=x",$K71:$K73)</f>
        <v>0</v>
      </c>
      <c r="F82" s="161">
        <f>SUMIF(F71:F73,"=x",$K71:$K73)</f>
        <v>2</v>
      </c>
      <c r="G82" s="647">
        <f t="shared" si="3"/>
        <v>6</v>
      </c>
      <c r="H82" s="648"/>
      <c r="I82" s="648"/>
      <c r="J82" s="648"/>
      <c r="K82" s="648"/>
      <c r="L82" s="649"/>
      <c r="M82" s="211"/>
      <c r="N82" s="211"/>
      <c r="O82" s="211"/>
      <c r="P82" s="313"/>
      <c r="Q82" s="211"/>
      <c r="R82" s="211"/>
      <c r="S82" s="211"/>
      <c r="T82" s="211"/>
      <c r="U82" s="533"/>
      <c r="V82" s="380"/>
      <c r="W82" s="380"/>
    </row>
    <row r="83" spans="1:23" s="6" customFormat="1" ht="15" customHeight="1" thickBot="1">
      <c r="A83" s="538"/>
      <c r="B83" s="221" t="s">
        <v>328</v>
      </c>
      <c r="C83" s="222">
        <f>SUMIF(C76:C76,"=x",$K76:$K76)</f>
        <v>0</v>
      </c>
      <c r="D83" s="223">
        <f>SUMIF(D76:D76,"=x",$K76:$K76)</f>
        <v>0</v>
      </c>
      <c r="E83" s="223">
        <f>SUMIF(E75:E76,"=x",$K75:$K76)</f>
        <v>5</v>
      </c>
      <c r="F83" s="224">
        <f>SUMIF(F75:F76,"=x",$K75:$K76)</f>
        <v>25</v>
      </c>
      <c r="G83" s="650">
        <f t="shared" si="3"/>
        <v>30</v>
      </c>
      <c r="H83" s="651"/>
      <c r="I83" s="651"/>
      <c r="J83" s="651"/>
      <c r="K83" s="651"/>
      <c r="L83" s="652"/>
      <c r="M83" s="211"/>
      <c r="N83" s="211"/>
      <c r="O83" s="211"/>
      <c r="P83" s="313"/>
      <c r="Q83" s="211"/>
      <c r="R83" s="211"/>
      <c r="S83" s="211"/>
      <c r="T83" s="211"/>
      <c r="U83" s="533"/>
      <c r="V83" s="380"/>
      <c r="W83" s="380"/>
    </row>
    <row r="84" spans="1:23" s="6" customFormat="1" ht="24.75" customHeight="1" thickBot="1" thickTop="1">
      <c r="A84" s="539"/>
      <c r="B84" s="263" t="s">
        <v>329</v>
      </c>
      <c r="C84" s="264">
        <f>SUM(C81:C83,C79)</f>
        <v>30</v>
      </c>
      <c r="D84" s="265">
        <f>SUM(D81:D83,D79)</f>
        <v>30</v>
      </c>
      <c r="E84" s="265">
        <f>SUM(E81:E83,E79)</f>
        <v>30</v>
      </c>
      <c r="F84" s="266">
        <f>SUM(F81:F83,F79)</f>
        <v>30</v>
      </c>
      <c r="G84" s="628">
        <f t="shared" si="3"/>
        <v>120</v>
      </c>
      <c r="H84" s="629"/>
      <c r="I84" s="629"/>
      <c r="J84" s="629"/>
      <c r="K84" s="629"/>
      <c r="L84" s="630"/>
      <c r="M84" s="211"/>
      <c r="N84" s="211"/>
      <c r="O84" s="211"/>
      <c r="P84" s="313"/>
      <c r="Q84" s="211"/>
      <c r="R84" s="211"/>
      <c r="S84" s="211"/>
      <c r="T84" s="211"/>
      <c r="U84" s="533"/>
      <c r="V84" s="380"/>
      <c r="W84" s="380"/>
    </row>
    <row r="85" spans="1:23" s="6" customFormat="1" ht="15" customHeight="1" thickTop="1">
      <c r="A85" s="480"/>
      <c r="B85" s="69"/>
      <c r="C85" s="70"/>
      <c r="D85" s="70"/>
      <c r="E85" s="70"/>
      <c r="F85" s="70"/>
      <c r="G85" s="70"/>
      <c r="H85" s="71"/>
      <c r="I85" s="71"/>
      <c r="J85" s="71"/>
      <c r="K85" s="71"/>
      <c r="L85" s="71"/>
      <c r="M85" s="120"/>
      <c r="N85" s="120"/>
      <c r="O85" s="525"/>
      <c r="P85" s="318"/>
      <c r="Q85" s="525"/>
      <c r="R85" s="72"/>
      <c r="S85" s="72"/>
      <c r="T85" s="72"/>
      <c r="U85" s="533"/>
      <c r="V85" s="371"/>
      <c r="W85" s="371"/>
    </row>
    <row r="86" spans="1:23" s="6" customFormat="1" ht="15" customHeight="1" thickBot="1">
      <c r="A86" s="540" t="s">
        <v>453</v>
      </c>
      <c r="B86" s="69"/>
      <c r="C86" s="70"/>
      <c r="D86" s="70"/>
      <c r="E86" s="70"/>
      <c r="F86" s="70"/>
      <c r="G86" s="70"/>
      <c r="H86" s="71"/>
      <c r="I86" s="71"/>
      <c r="J86" s="71"/>
      <c r="K86" s="71"/>
      <c r="L86" s="120"/>
      <c r="N86" s="281" t="s">
        <v>385</v>
      </c>
      <c r="O86" s="525"/>
      <c r="P86" s="318"/>
      <c r="Q86" s="525"/>
      <c r="R86" s="72"/>
      <c r="S86" s="72"/>
      <c r="T86" s="72"/>
      <c r="U86" s="533"/>
      <c r="V86" s="371"/>
      <c r="W86" s="371"/>
    </row>
    <row r="87" spans="1:23" s="6" customFormat="1" ht="15" customHeight="1">
      <c r="A87" s="480" t="s">
        <v>446</v>
      </c>
      <c r="B87" s="69"/>
      <c r="C87" s="70"/>
      <c r="D87" s="70"/>
      <c r="E87" s="70"/>
      <c r="F87" s="70"/>
      <c r="G87" s="70"/>
      <c r="H87" s="71"/>
      <c r="I87" s="563"/>
      <c r="J87" s="564"/>
      <c r="K87" s="565"/>
      <c r="L87" s="566"/>
      <c r="N87" s="282">
        <f>SUM(K5:K7,K12:K17)/SUM(G5:J7,G12:J17)</f>
        <v>1.5555555555555556</v>
      </c>
      <c r="O87" s="525"/>
      <c r="P87" s="318"/>
      <c r="Q87" s="525"/>
      <c r="R87" s="72"/>
      <c r="S87" s="72"/>
      <c r="T87" s="72"/>
      <c r="U87" s="533"/>
      <c r="V87" s="371"/>
      <c r="W87" s="371"/>
    </row>
    <row r="88" spans="1:23" s="6" customFormat="1" ht="15" customHeight="1" thickBot="1">
      <c r="A88" s="480" t="s">
        <v>448</v>
      </c>
      <c r="B88" s="69"/>
      <c r="C88" s="70"/>
      <c r="D88" s="70"/>
      <c r="E88" s="70"/>
      <c r="F88" s="70"/>
      <c r="G88" s="70"/>
      <c r="H88" s="71"/>
      <c r="I88" s="567"/>
      <c r="J88" s="564"/>
      <c r="K88" s="565"/>
      <c r="L88" s="566"/>
      <c r="N88" s="283"/>
      <c r="O88" s="525"/>
      <c r="P88" s="318"/>
      <c r="Q88" s="525"/>
      <c r="R88" s="72"/>
      <c r="S88" s="72"/>
      <c r="T88" s="72"/>
      <c r="U88" s="533"/>
      <c r="V88" s="371"/>
      <c r="W88" s="371"/>
    </row>
    <row r="89" spans="1:23" s="6" customFormat="1" ht="15" customHeight="1">
      <c r="A89" s="480" t="s">
        <v>449</v>
      </c>
      <c r="B89" s="69"/>
      <c r="C89" s="70"/>
      <c r="D89" s="70"/>
      <c r="E89" s="70"/>
      <c r="F89" s="70"/>
      <c r="G89" s="70"/>
      <c r="H89" s="71"/>
      <c r="I89" s="567"/>
      <c r="J89" s="564"/>
      <c r="K89" s="565"/>
      <c r="L89" s="566"/>
      <c r="N89" s="282">
        <f>SUM(K26:K34,K39:K67)/SUM(G26:J34,G39:J67)</f>
        <v>1.3846153846153846</v>
      </c>
      <c r="O89" s="525"/>
      <c r="P89" s="318"/>
      <c r="Q89" s="525"/>
      <c r="R89" s="72"/>
      <c r="S89" s="72"/>
      <c r="T89" s="72"/>
      <c r="U89" s="533"/>
      <c r="V89" s="371"/>
      <c r="W89" s="371"/>
    </row>
    <row r="90" spans="1:23" s="6" customFormat="1" ht="15" customHeight="1" thickBot="1">
      <c r="A90" s="480" t="s">
        <v>447</v>
      </c>
      <c r="B90" s="1"/>
      <c r="C90" s="4"/>
      <c r="D90" s="4"/>
      <c r="E90" s="4"/>
      <c r="F90" s="4"/>
      <c r="G90" s="4"/>
      <c r="H90" s="562"/>
      <c r="I90" s="567"/>
      <c r="J90" s="564"/>
      <c r="K90" s="565"/>
      <c r="L90" s="566"/>
      <c r="N90" s="285"/>
      <c r="O90" s="480"/>
      <c r="P90" s="21"/>
      <c r="Q90" s="480"/>
      <c r="R90" s="3"/>
      <c r="S90" s="3"/>
      <c r="T90" s="3"/>
      <c r="U90" s="470"/>
      <c r="V90" s="371"/>
      <c r="W90" s="371"/>
    </row>
    <row r="91" spans="1:23" s="6" customFormat="1" ht="15" customHeight="1">
      <c r="A91" s="480" t="s">
        <v>450</v>
      </c>
      <c r="B91" s="1"/>
      <c r="C91" s="4"/>
      <c r="D91" s="4"/>
      <c r="E91" s="4"/>
      <c r="F91" s="4"/>
      <c r="G91" s="4"/>
      <c r="H91" s="562"/>
      <c r="I91" s="567"/>
      <c r="J91" s="564"/>
      <c r="K91" s="565"/>
      <c r="L91" s="566"/>
      <c r="N91" s="283">
        <f>SUM(K5:K7,K12:K17,K26:K34,K39:K67)/SUM(G5:J7,G12:J17,G26:J34,G39:J67)</f>
        <v>1.4166666666666667</v>
      </c>
      <c r="O91" s="480"/>
      <c r="P91" s="21"/>
      <c r="Q91" s="480"/>
      <c r="R91" s="3"/>
      <c r="S91" s="3"/>
      <c r="T91" s="3"/>
      <c r="U91" s="470"/>
      <c r="V91" s="371"/>
      <c r="W91" s="371"/>
    </row>
    <row r="92" spans="1:23" s="6" customFormat="1" ht="15" customHeight="1" thickBot="1">
      <c r="A92" s="480" t="s">
        <v>451</v>
      </c>
      <c r="B92" s="1"/>
      <c r="C92" s="4"/>
      <c r="D92" s="4"/>
      <c r="E92" s="4"/>
      <c r="F92" s="4"/>
      <c r="G92" s="4"/>
      <c r="H92" s="562"/>
      <c r="I92" s="567"/>
      <c r="J92" s="564"/>
      <c r="K92" s="565"/>
      <c r="L92" s="566"/>
      <c r="N92" s="284"/>
      <c r="O92" s="480"/>
      <c r="P92" s="21"/>
      <c r="Q92" s="480"/>
      <c r="R92" s="3"/>
      <c r="S92" s="3"/>
      <c r="T92" s="3"/>
      <c r="U92" s="470"/>
      <c r="V92" s="371"/>
      <c r="W92" s="371"/>
    </row>
    <row r="93" spans="1:23" s="6" customFormat="1" ht="15" customHeight="1">
      <c r="A93" s="480" t="s">
        <v>452</v>
      </c>
      <c r="B93" s="1"/>
      <c r="C93" s="4"/>
      <c r="D93" s="4"/>
      <c r="E93" s="4"/>
      <c r="F93" s="4"/>
      <c r="G93" s="4"/>
      <c r="H93" s="562"/>
      <c r="I93" s="562"/>
      <c r="J93" s="568"/>
      <c r="K93" s="568"/>
      <c r="L93" s="568"/>
      <c r="N93" s="2"/>
      <c r="O93" s="480"/>
      <c r="P93" s="21"/>
      <c r="Q93" s="480"/>
      <c r="R93" s="3"/>
      <c r="S93" s="3"/>
      <c r="T93" s="3"/>
      <c r="U93" s="470"/>
      <c r="V93" s="371"/>
      <c r="W93" s="371"/>
    </row>
    <row r="94" spans="1:23" s="6" customFormat="1" ht="15" customHeight="1">
      <c r="A94" s="480"/>
      <c r="B94" s="1"/>
      <c r="C94" s="4"/>
      <c r="D94" s="4"/>
      <c r="E94" s="4"/>
      <c r="F94" s="4"/>
      <c r="G94" s="4"/>
      <c r="H94" s="562"/>
      <c r="I94" s="562"/>
      <c r="J94" s="562"/>
      <c r="K94" s="562"/>
      <c r="L94" s="562"/>
      <c r="M94" s="2"/>
      <c r="N94" s="2"/>
      <c r="O94" s="480"/>
      <c r="P94" s="21"/>
      <c r="Q94" s="480"/>
      <c r="R94" s="3"/>
      <c r="S94" s="3"/>
      <c r="T94" s="3"/>
      <c r="U94" s="470"/>
      <c r="V94" s="371"/>
      <c r="W94" s="371"/>
    </row>
    <row r="95" spans="1:23" s="6" customFormat="1" ht="15">
      <c r="A95" s="541" t="s">
        <v>7</v>
      </c>
      <c r="B95" s="1"/>
      <c r="C95" s="4"/>
      <c r="D95" s="4"/>
      <c r="E95" s="4"/>
      <c r="F95" s="4"/>
      <c r="G95" s="4"/>
      <c r="H95" s="562"/>
      <c r="I95" s="562"/>
      <c r="J95" s="562"/>
      <c r="K95" s="562"/>
      <c r="L95" s="567"/>
      <c r="M95" s="2"/>
      <c r="N95" s="2"/>
      <c r="O95" s="480"/>
      <c r="P95" s="21"/>
      <c r="Q95" s="480"/>
      <c r="R95" s="3"/>
      <c r="S95" s="3"/>
      <c r="T95" s="3"/>
      <c r="U95" s="470"/>
      <c r="V95" s="371"/>
      <c r="W95" s="371"/>
    </row>
    <row r="96" spans="1:23" s="6" customFormat="1" ht="15">
      <c r="A96" s="542" t="s">
        <v>8</v>
      </c>
      <c r="B96" s="1"/>
      <c r="C96" s="4"/>
      <c r="D96" s="4"/>
      <c r="E96" s="4"/>
      <c r="F96" s="4"/>
      <c r="G96" s="4"/>
      <c r="H96" s="562"/>
      <c r="I96" s="562"/>
      <c r="J96" s="562"/>
      <c r="K96" s="562"/>
      <c r="L96" s="562"/>
      <c r="M96" s="2"/>
      <c r="N96" s="2"/>
      <c r="O96" s="480"/>
      <c r="P96" s="21"/>
      <c r="Q96" s="480"/>
      <c r="R96" s="3"/>
      <c r="S96" s="3"/>
      <c r="T96" s="3"/>
      <c r="U96" s="470"/>
      <c r="V96" s="371"/>
      <c r="W96" s="371"/>
    </row>
    <row r="97" spans="1:23" s="6" customFormat="1" ht="12.75" customHeight="1">
      <c r="A97" s="543" t="s">
        <v>9</v>
      </c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2"/>
      <c r="N97" s="2"/>
      <c r="O97" s="480"/>
      <c r="P97" s="21"/>
      <c r="Q97" s="480"/>
      <c r="R97" s="3"/>
      <c r="S97" s="3"/>
      <c r="T97" s="3"/>
      <c r="U97" s="470"/>
      <c r="V97" s="371"/>
      <c r="W97" s="371"/>
    </row>
    <row r="98" spans="1:23" s="6" customFormat="1" ht="15">
      <c r="A98" s="480" t="s">
        <v>12</v>
      </c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2"/>
      <c r="N98" s="2"/>
      <c r="O98" s="480"/>
      <c r="P98" s="21"/>
      <c r="Q98" s="480"/>
      <c r="R98" s="3"/>
      <c r="S98" s="3"/>
      <c r="T98" s="3"/>
      <c r="U98" s="470"/>
      <c r="V98" s="371"/>
      <c r="W98" s="371"/>
    </row>
    <row r="99" spans="1:23" s="6" customFormat="1" ht="15">
      <c r="A99" s="480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2"/>
      <c r="N99" s="2"/>
      <c r="O99" s="480"/>
      <c r="P99" s="21"/>
      <c r="Q99" s="480"/>
      <c r="R99" s="3"/>
      <c r="S99" s="3"/>
      <c r="T99" s="3"/>
      <c r="U99" s="470"/>
      <c r="V99" s="371"/>
      <c r="W99" s="371"/>
    </row>
    <row r="100" spans="1:23" s="6" customFormat="1" ht="15">
      <c r="A100" s="480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"/>
      <c r="N100" s="2"/>
      <c r="O100" s="480"/>
      <c r="P100" s="21"/>
      <c r="Q100" s="480"/>
      <c r="R100" s="3"/>
      <c r="S100" s="3"/>
      <c r="T100" s="3"/>
      <c r="U100" s="470"/>
      <c r="V100" s="371"/>
      <c r="W100" s="371"/>
    </row>
    <row r="101" spans="1:23" s="6" customFormat="1" ht="15">
      <c r="A101" s="480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"/>
      <c r="N101" s="2"/>
      <c r="O101" s="480"/>
      <c r="P101" s="21"/>
      <c r="Q101" s="480"/>
      <c r="R101" s="3"/>
      <c r="S101" s="3"/>
      <c r="T101" s="3"/>
      <c r="U101" s="470"/>
      <c r="V101" s="371"/>
      <c r="W101" s="371"/>
    </row>
    <row r="102" spans="1:23" s="6" customFormat="1" ht="15">
      <c r="A102" s="480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"/>
      <c r="N102" s="2"/>
      <c r="O102" s="480"/>
      <c r="P102" s="21"/>
      <c r="Q102" s="480"/>
      <c r="R102" s="3"/>
      <c r="S102" s="3"/>
      <c r="T102" s="3"/>
      <c r="U102" s="470"/>
      <c r="V102" s="371"/>
      <c r="W102" s="371"/>
    </row>
    <row r="103" spans="1:23" s="6" customFormat="1" ht="15">
      <c r="A103" s="480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"/>
      <c r="N103" s="2"/>
      <c r="O103" s="480"/>
      <c r="P103" s="21"/>
      <c r="Q103" s="480"/>
      <c r="R103" s="3"/>
      <c r="S103" s="3"/>
      <c r="T103" s="3"/>
      <c r="U103" s="470"/>
      <c r="V103" s="371"/>
      <c r="W103" s="371"/>
    </row>
    <row r="104" spans="1:23" s="6" customFormat="1" ht="15">
      <c r="A104" s="480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"/>
      <c r="N104" s="2"/>
      <c r="O104" s="480"/>
      <c r="P104" s="21"/>
      <c r="Q104" s="480"/>
      <c r="R104" s="3"/>
      <c r="S104" s="3"/>
      <c r="T104" s="3"/>
      <c r="U104" s="470"/>
      <c r="V104" s="371"/>
      <c r="W104" s="371"/>
    </row>
    <row r="105" spans="1:23" s="6" customFormat="1" ht="15">
      <c r="A105" s="480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"/>
      <c r="N105" s="2"/>
      <c r="O105" s="480"/>
      <c r="P105" s="21"/>
      <c r="Q105" s="480"/>
      <c r="R105" s="3"/>
      <c r="S105" s="3"/>
      <c r="T105" s="3"/>
      <c r="U105" s="470"/>
      <c r="V105" s="371"/>
      <c r="W105" s="371"/>
    </row>
    <row r="106" spans="1:23" s="6" customFormat="1" ht="15">
      <c r="A106" s="480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"/>
      <c r="N106" s="2"/>
      <c r="O106" s="480"/>
      <c r="P106" s="21"/>
      <c r="Q106" s="480"/>
      <c r="R106" s="3"/>
      <c r="S106" s="3"/>
      <c r="T106" s="3"/>
      <c r="U106" s="470"/>
      <c r="V106" s="371"/>
      <c r="W106" s="371"/>
    </row>
    <row r="107" spans="1:23" s="6" customFormat="1" ht="15">
      <c r="A107" s="480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"/>
      <c r="N107" s="2"/>
      <c r="O107" s="480"/>
      <c r="P107" s="21"/>
      <c r="Q107" s="480"/>
      <c r="R107" s="3"/>
      <c r="S107" s="3"/>
      <c r="T107" s="3"/>
      <c r="U107" s="470"/>
      <c r="V107" s="371"/>
      <c r="W107" s="371"/>
    </row>
    <row r="108" spans="1:23" s="6" customFormat="1" ht="15">
      <c r="A108" s="480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"/>
      <c r="N108" s="2"/>
      <c r="O108" s="480"/>
      <c r="P108" s="21"/>
      <c r="Q108" s="480"/>
      <c r="R108" s="3"/>
      <c r="S108" s="3"/>
      <c r="T108" s="3"/>
      <c r="U108" s="470"/>
      <c r="V108" s="371"/>
      <c r="W108" s="371"/>
    </row>
    <row r="109" spans="1:23" s="6" customFormat="1" ht="15">
      <c r="A109" s="480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"/>
      <c r="N109" s="2"/>
      <c r="O109" s="480"/>
      <c r="P109" s="21"/>
      <c r="Q109" s="480"/>
      <c r="R109" s="3"/>
      <c r="S109" s="3"/>
      <c r="T109" s="3"/>
      <c r="U109" s="470"/>
      <c r="V109" s="371"/>
      <c r="W109" s="371"/>
    </row>
    <row r="110" spans="1:23" s="6" customFormat="1" ht="15">
      <c r="A110" s="480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"/>
      <c r="N110" s="2"/>
      <c r="O110" s="480"/>
      <c r="P110" s="21"/>
      <c r="Q110" s="480"/>
      <c r="R110" s="3"/>
      <c r="S110" s="3"/>
      <c r="T110" s="3"/>
      <c r="U110" s="470"/>
      <c r="V110" s="371"/>
      <c r="W110" s="371"/>
    </row>
    <row r="111" spans="1:23" s="6" customFormat="1" ht="15">
      <c r="A111" s="480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"/>
      <c r="N111" s="2"/>
      <c r="O111" s="480"/>
      <c r="P111" s="21"/>
      <c r="Q111" s="480"/>
      <c r="R111" s="3"/>
      <c r="S111" s="3"/>
      <c r="T111" s="3"/>
      <c r="U111" s="470"/>
      <c r="V111" s="371"/>
      <c r="W111" s="371"/>
    </row>
    <row r="112" spans="1:23" s="6" customFormat="1" ht="15">
      <c r="A112" s="480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"/>
      <c r="N112" s="2"/>
      <c r="O112" s="480"/>
      <c r="P112" s="21"/>
      <c r="Q112" s="480"/>
      <c r="R112" s="3"/>
      <c r="S112" s="3"/>
      <c r="T112" s="3"/>
      <c r="U112" s="470"/>
      <c r="V112" s="371"/>
      <c r="W112" s="371"/>
    </row>
    <row r="113" spans="1:23" s="6" customFormat="1" ht="15">
      <c r="A113" s="480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2"/>
      <c r="N113" s="2"/>
      <c r="O113" s="480"/>
      <c r="P113" s="21"/>
      <c r="Q113" s="480"/>
      <c r="R113" s="3"/>
      <c r="S113" s="3"/>
      <c r="T113" s="3"/>
      <c r="U113" s="470"/>
      <c r="V113" s="371"/>
      <c r="W113" s="371"/>
    </row>
    <row r="114" spans="1:23" s="6" customFormat="1" ht="15">
      <c r="A114" s="480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2"/>
      <c r="N114" s="2"/>
      <c r="O114" s="480"/>
      <c r="P114" s="21"/>
      <c r="Q114" s="480"/>
      <c r="R114" s="3"/>
      <c r="S114" s="3"/>
      <c r="T114" s="3"/>
      <c r="U114" s="470"/>
      <c r="V114" s="371"/>
      <c r="W114" s="371"/>
    </row>
    <row r="115" spans="1:23" s="6" customFormat="1" ht="15">
      <c r="A115" s="480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2"/>
      <c r="N115" s="2"/>
      <c r="O115" s="480"/>
      <c r="P115" s="21"/>
      <c r="Q115" s="480"/>
      <c r="R115" s="3"/>
      <c r="S115" s="3"/>
      <c r="T115" s="3"/>
      <c r="U115" s="470"/>
      <c r="V115" s="371"/>
      <c r="W115" s="371"/>
    </row>
    <row r="116" spans="1:23" s="6" customFormat="1" ht="15">
      <c r="A116" s="480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2"/>
      <c r="N116" s="2"/>
      <c r="O116" s="480"/>
      <c r="P116" s="21"/>
      <c r="Q116" s="480"/>
      <c r="R116" s="3"/>
      <c r="S116" s="3"/>
      <c r="T116" s="3"/>
      <c r="U116" s="470"/>
      <c r="V116" s="371"/>
      <c r="W116" s="371"/>
    </row>
    <row r="117" spans="1:23" s="6" customFormat="1" ht="15">
      <c r="A117" s="480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2"/>
      <c r="N117" s="2"/>
      <c r="O117" s="480"/>
      <c r="P117" s="21"/>
      <c r="Q117" s="480"/>
      <c r="R117" s="3"/>
      <c r="S117" s="3"/>
      <c r="T117" s="3"/>
      <c r="U117" s="470"/>
      <c r="V117" s="371"/>
      <c r="W117" s="371"/>
    </row>
    <row r="118" spans="1:23" s="6" customFormat="1" ht="15">
      <c r="A118" s="480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2"/>
      <c r="N118" s="2"/>
      <c r="O118" s="480"/>
      <c r="P118" s="21"/>
      <c r="Q118" s="480"/>
      <c r="R118" s="3"/>
      <c r="S118" s="3"/>
      <c r="T118" s="3"/>
      <c r="U118" s="470"/>
      <c r="V118" s="371"/>
      <c r="W118" s="371"/>
    </row>
    <row r="119" spans="1:23" s="6" customFormat="1" ht="15">
      <c r="A119" s="480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2"/>
      <c r="N119" s="2"/>
      <c r="O119" s="480"/>
      <c r="P119" s="21"/>
      <c r="Q119" s="480"/>
      <c r="R119" s="3"/>
      <c r="S119" s="3"/>
      <c r="T119" s="3"/>
      <c r="U119" s="470"/>
      <c r="V119" s="371"/>
      <c r="W119" s="371"/>
    </row>
    <row r="120" spans="1:23" s="6" customFormat="1" ht="15">
      <c r="A120" s="480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2"/>
      <c r="N120" s="2"/>
      <c r="O120" s="480"/>
      <c r="P120" s="21"/>
      <c r="Q120" s="480"/>
      <c r="R120" s="3"/>
      <c r="S120" s="3"/>
      <c r="T120" s="3"/>
      <c r="U120" s="470"/>
      <c r="V120" s="371"/>
      <c r="W120" s="371"/>
    </row>
    <row r="121" spans="1:23" s="6" customFormat="1" ht="15">
      <c r="A121" s="480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2"/>
      <c r="N121" s="2"/>
      <c r="O121" s="480"/>
      <c r="P121" s="21"/>
      <c r="Q121" s="480"/>
      <c r="R121" s="3"/>
      <c r="S121" s="3"/>
      <c r="T121" s="3"/>
      <c r="U121" s="470"/>
      <c r="V121" s="371"/>
      <c r="W121" s="371"/>
    </row>
    <row r="122" spans="1:23" s="6" customFormat="1" ht="15">
      <c r="A122" s="480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2"/>
      <c r="N122" s="2"/>
      <c r="O122" s="480"/>
      <c r="P122" s="21"/>
      <c r="Q122" s="480"/>
      <c r="R122" s="3"/>
      <c r="S122" s="3"/>
      <c r="T122" s="3"/>
      <c r="U122" s="470"/>
      <c r="V122" s="371"/>
      <c r="W122" s="371"/>
    </row>
    <row r="123" spans="1:23" s="6" customFormat="1" ht="15">
      <c r="A123" s="480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2"/>
      <c r="N123" s="2"/>
      <c r="O123" s="480"/>
      <c r="P123" s="21"/>
      <c r="Q123" s="480"/>
      <c r="R123" s="3"/>
      <c r="S123" s="3"/>
      <c r="T123" s="3"/>
      <c r="U123" s="470"/>
      <c r="V123" s="371"/>
      <c r="W123" s="371"/>
    </row>
    <row r="124" spans="1:23" s="6" customFormat="1" ht="15">
      <c r="A124" s="480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2"/>
      <c r="N124" s="2"/>
      <c r="O124" s="480"/>
      <c r="P124" s="21"/>
      <c r="Q124" s="480"/>
      <c r="R124" s="3"/>
      <c r="S124" s="3"/>
      <c r="T124" s="3"/>
      <c r="U124" s="470"/>
      <c r="V124" s="371"/>
      <c r="W124" s="371"/>
    </row>
    <row r="125" spans="1:23" s="6" customFormat="1" ht="15">
      <c r="A125" s="480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2"/>
      <c r="N125" s="2"/>
      <c r="O125" s="480"/>
      <c r="P125" s="21"/>
      <c r="Q125" s="480"/>
      <c r="R125" s="3"/>
      <c r="S125" s="3"/>
      <c r="T125" s="3"/>
      <c r="U125" s="470"/>
      <c r="V125" s="371"/>
      <c r="W125" s="371"/>
    </row>
    <row r="126" spans="1:23" s="6" customFormat="1" ht="15">
      <c r="A126" s="480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2"/>
      <c r="N126" s="2"/>
      <c r="O126" s="480"/>
      <c r="P126" s="21"/>
      <c r="Q126" s="480"/>
      <c r="R126" s="3"/>
      <c r="S126" s="3"/>
      <c r="T126" s="3"/>
      <c r="U126" s="470"/>
      <c r="V126" s="371"/>
      <c r="W126" s="371"/>
    </row>
    <row r="127" spans="1:23" s="6" customFormat="1" ht="15">
      <c r="A127" s="480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2"/>
      <c r="N127" s="2"/>
      <c r="O127" s="480"/>
      <c r="P127" s="21"/>
      <c r="Q127" s="480"/>
      <c r="R127" s="3"/>
      <c r="S127" s="3"/>
      <c r="T127" s="3"/>
      <c r="U127" s="470"/>
      <c r="V127" s="371"/>
      <c r="W127" s="371"/>
    </row>
    <row r="128" spans="1:23" s="6" customFormat="1" ht="15">
      <c r="A128" s="480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2"/>
      <c r="N128" s="2"/>
      <c r="O128" s="480"/>
      <c r="P128" s="21"/>
      <c r="Q128" s="480"/>
      <c r="R128" s="3"/>
      <c r="S128" s="3"/>
      <c r="T128" s="3"/>
      <c r="U128" s="470"/>
      <c r="V128" s="371"/>
      <c r="W128" s="371"/>
    </row>
    <row r="129" spans="1:23" s="6" customFormat="1" ht="15">
      <c r="A129" s="480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2"/>
      <c r="N129" s="2"/>
      <c r="O129" s="480"/>
      <c r="P129" s="21"/>
      <c r="Q129" s="480"/>
      <c r="R129" s="3"/>
      <c r="S129" s="3"/>
      <c r="T129" s="3"/>
      <c r="U129" s="470"/>
      <c r="V129" s="371"/>
      <c r="W129" s="371"/>
    </row>
    <row r="130" spans="1:23" s="6" customFormat="1" ht="15">
      <c r="A130" s="480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2"/>
      <c r="N130" s="2"/>
      <c r="O130" s="480"/>
      <c r="P130" s="21"/>
      <c r="Q130" s="480"/>
      <c r="R130" s="3"/>
      <c r="S130" s="3"/>
      <c r="T130" s="3"/>
      <c r="U130" s="470"/>
      <c r="V130" s="371"/>
      <c r="W130" s="371"/>
    </row>
    <row r="131" spans="1:23" s="6" customFormat="1" ht="15">
      <c r="A131" s="480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2"/>
      <c r="N131" s="2"/>
      <c r="O131" s="480"/>
      <c r="P131" s="21"/>
      <c r="Q131" s="480"/>
      <c r="R131" s="3"/>
      <c r="S131" s="3"/>
      <c r="T131" s="3"/>
      <c r="U131" s="470"/>
      <c r="V131" s="371"/>
      <c r="W131" s="371"/>
    </row>
    <row r="132" spans="1:23" s="6" customFormat="1" ht="15">
      <c r="A132" s="480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2"/>
      <c r="N132" s="2"/>
      <c r="O132" s="480"/>
      <c r="P132" s="21"/>
      <c r="Q132" s="480"/>
      <c r="R132" s="3"/>
      <c r="S132" s="3"/>
      <c r="T132" s="3"/>
      <c r="U132" s="470"/>
      <c r="V132" s="371"/>
      <c r="W132" s="371"/>
    </row>
    <row r="133" spans="1:23" s="6" customFormat="1" ht="15">
      <c r="A133" s="480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2"/>
      <c r="N133" s="2"/>
      <c r="O133" s="480"/>
      <c r="P133" s="21"/>
      <c r="Q133" s="480"/>
      <c r="R133" s="3"/>
      <c r="S133" s="3"/>
      <c r="T133" s="3"/>
      <c r="U133" s="470"/>
      <c r="V133" s="371"/>
      <c r="W133" s="371"/>
    </row>
    <row r="134" spans="1:23" s="6" customFormat="1" ht="15">
      <c r="A134" s="480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2"/>
      <c r="N134" s="2"/>
      <c r="O134" s="480"/>
      <c r="P134" s="21"/>
      <c r="Q134" s="480"/>
      <c r="R134" s="3"/>
      <c r="S134" s="3"/>
      <c r="T134" s="3"/>
      <c r="U134" s="470"/>
      <c r="V134" s="371"/>
      <c r="W134" s="371"/>
    </row>
    <row r="135" spans="1:23" s="6" customFormat="1" ht="15">
      <c r="A135" s="480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2"/>
      <c r="N135" s="2"/>
      <c r="O135" s="480"/>
      <c r="P135" s="21"/>
      <c r="Q135" s="480"/>
      <c r="R135" s="3"/>
      <c r="S135" s="3"/>
      <c r="T135" s="3"/>
      <c r="U135" s="470"/>
      <c r="V135" s="371"/>
      <c r="W135" s="371"/>
    </row>
    <row r="136" spans="1:23" s="6" customFormat="1" ht="15">
      <c r="A136" s="480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2"/>
      <c r="N136" s="2"/>
      <c r="O136" s="480"/>
      <c r="P136" s="21"/>
      <c r="Q136" s="480"/>
      <c r="R136" s="3"/>
      <c r="S136" s="3"/>
      <c r="T136" s="3"/>
      <c r="U136" s="470"/>
      <c r="V136" s="371"/>
      <c r="W136" s="371"/>
    </row>
    <row r="137" spans="1:23" s="6" customFormat="1" ht="15">
      <c r="A137" s="480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2"/>
      <c r="N137" s="2"/>
      <c r="O137" s="480"/>
      <c r="P137" s="21"/>
      <c r="Q137" s="480"/>
      <c r="R137" s="3"/>
      <c r="S137" s="3"/>
      <c r="T137" s="3"/>
      <c r="U137" s="470"/>
      <c r="V137" s="371"/>
      <c r="W137" s="371"/>
    </row>
    <row r="138" spans="1:23" s="6" customFormat="1" ht="15">
      <c r="A138" s="480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2"/>
      <c r="N138" s="2"/>
      <c r="O138" s="480"/>
      <c r="P138" s="21"/>
      <c r="Q138" s="480"/>
      <c r="R138" s="3"/>
      <c r="S138" s="3"/>
      <c r="T138" s="3"/>
      <c r="U138" s="470"/>
      <c r="V138" s="371"/>
      <c r="W138" s="371"/>
    </row>
    <row r="139" spans="1:23" s="6" customFormat="1" ht="15">
      <c r="A139" s="480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2"/>
      <c r="N139" s="2"/>
      <c r="O139" s="480"/>
      <c r="P139" s="21"/>
      <c r="Q139" s="480"/>
      <c r="R139" s="3"/>
      <c r="S139" s="3"/>
      <c r="T139" s="3"/>
      <c r="U139" s="470"/>
      <c r="V139" s="371"/>
      <c r="W139" s="371"/>
    </row>
    <row r="140" spans="1:23" s="6" customFormat="1" ht="15">
      <c r="A140" s="480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2"/>
      <c r="N140" s="2"/>
      <c r="O140" s="480"/>
      <c r="P140" s="21"/>
      <c r="Q140" s="480"/>
      <c r="R140" s="3"/>
      <c r="S140" s="3"/>
      <c r="T140" s="3"/>
      <c r="U140" s="470"/>
      <c r="V140" s="371"/>
      <c r="W140" s="371"/>
    </row>
    <row r="141" spans="1:23" s="6" customFormat="1" ht="15">
      <c r="A141" s="480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2"/>
      <c r="N141" s="2"/>
      <c r="O141" s="480"/>
      <c r="P141" s="21"/>
      <c r="Q141" s="480"/>
      <c r="R141" s="3"/>
      <c r="S141" s="3"/>
      <c r="T141" s="3"/>
      <c r="U141" s="470"/>
      <c r="V141" s="371"/>
      <c r="W141" s="371"/>
    </row>
    <row r="142" spans="1:23" s="7" customFormat="1" ht="15">
      <c r="A142" s="480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2"/>
      <c r="N142" s="2"/>
      <c r="O142" s="480"/>
      <c r="P142" s="21"/>
      <c r="Q142" s="480"/>
      <c r="R142" s="3"/>
      <c r="S142" s="3"/>
      <c r="T142" s="3"/>
      <c r="U142" s="470"/>
      <c r="V142" s="381"/>
      <c r="W142" s="381"/>
    </row>
    <row r="143" spans="1:23" s="7" customFormat="1" ht="15">
      <c r="A143" s="480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2"/>
      <c r="N143" s="2"/>
      <c r="O143" s="480"/>
      <c r="P143" s="21"/>
      <c r="Q143" s="480"/>
      <c r="R143" s="3"/>
      <c r="S143" s="3"/>
      <c r="T143" s="3"/>
      <c r="U143" s="470"/>
      <c r="V143" s="381"/>
      <c r="W143" s="381"/>
    </row>
    <row r="144" spans="1:23" s="7" customFormat="1" ht="15">
      <c r="A144" s="480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2"/>
      <c r="N144" s="2"/>
      <c r="O144" s="480"/>
      <c r="P144" s="21"/>
      <c r="Q144" s="480"/>
      <c r="R144" s="3"/>
      <c r="S144" s="3"/>
      <c r="T144" s="3"/>
      <c r="U144" s="470"/>
      <c r="V144" s="381"/>
      <c r="W144" s="381"/>
    </row>
    <row r="145" spans="1:23" s="7" customFormat="1" ht="15">
      <c r="A145" s="480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2"/>
      <c r="N145" s="2"/>
      <c r="O145" s="480"/>
      <c r="P145" s="21"/>
      <c r="Q145" s="480"/>
      <c r="R145" s="3"/>
      <c r="S145" s="3"/>
      <c r="T145" s="3"/>
      <c r="U145" s="470"/>
      <c r="V145" s="381"/>
      <c r="W145" s="381"/>
    </row>
    <row r="146" spans="1:23" s="6" customFormat="1" ht="15">
      <c r="A146" s="480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2"/>
      <c r="N146" s="2"/>
      <c r="O146" s="480"/>
      <c r="P146" s="21"/>
      <c r="Q146" s="480"/>
      <c r="R146" s="3"/>
      <c r="S146" s="3"/>
      <c r="T146" s="3"/>
      <c r="U146" s="470"/>
      <c r="V146" s="371"/>
      <c r="W146" s="371"/>
    </row>
    <row r="147" spans="1:23" s="6" customFormat="1" ht="15">
      <c r="A147" s="480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2"/>
      <c r="N147" s="2"/>
      <c r="O147" s="480"/>
      <c r="P147" s="21"/>
      <c r="Q147" s="480"/>
      <c r="R147" s="3"/>
      <c r="S147" s="3"/>
      <c r="T147" s="3"/>
      <c r="U147" s="470"/>
      <c r="V147" s="371"/>
      <c r="W147" s="371"/>
    </row>
    <row r="148" spans="1:23" s="6" customFormat="1" ht="15">
      <c r="A148" s="480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2"/>
      <c r="N148" s="2"/>
      <c r="O148" s="480"/>
      <c r="P148" s="21"/>
      <c r="Q148" s="480"/>
      <c r="R148" s="3"/>
      <c r="S148" s="3"/>
      <c r="T148" s="3"/>
      <c r="U148" s="470"/>
      <c r="V148" s="371"/>
      <c r="W148" s="371"/>
    </row>
    <row r="149" spans="1:23" s="6" customFormat="1" ht="15">
      <c r="A149" s="480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2"/>
      <c r="N149" s="2"/>
      <c r="O149" s="480"/>
      <c r="P149" s="21"/>
      <c r="Q149" s="480"/>
      <c r="R149" s="3"/>
      <c r="S149" s="3"/>
      <c r="T149" s="3"/>
      <c r="U149" s="470"/>
      <c r="V149" s="371"/>
      <c r="W149" s="371"/>
    </row>
    <row r="150" spans="1:23" s="6" customFormat="1" ht="15">
      <c r="A150" s="480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2"/>
      <c r="N150" s="2"/>
      <c r="O150" s="480"/>
      <c r="P150" s="21"/>
      <c r="Q150" s="480"/>
      <c r="R150" s="3"/>
      <c r="S150" s="3"/>
      <c r="T150" s="3"/>
      <c r="U150" s="470"/>
      <c r="V150" s="371"/>
      <c r="W150" s="371"/>
    </row>
    <row r="151" spans="1:23" s="6" customFormat="1" ht="15">
      <c r="A151" s="480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2"/>
      <c r="N151" s="2"/>
      <c r="O151" s="480"/>
      <c r="P151" s="21"/>
      <c r="Q151" s="480"/>
      <c r="R151" s="3"/>
      <c r="S151" s="3"/>
      <c r="T151" s="3"/>
      <c r="U151" s="470"/>
      <c r="V151" s="371"/>
      <c r="W151" s="371"/>
    </row>
    <row r="152" spans="1:23" s="7" customFormat="1" ht="15">
      <c r="A152" s="480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2"/>
      <c r="N152" s="2"/>
      <c r="O152" s="480"/>
      <c r="P152" s="21"/>
      <c r="Q152" s="480"/>
      <c r="R152" s="3"/>
      <c r="S152" s="3"/>
      <c r="T152" s="3"/>
      <c r="U152" s="470"/>
      <c r="V152" s="381"/>
      <c r="W152" s="381"/>
    </row>
    <row r="153" spans="1:23" s="7" customFormat="1" ht="15">
      <c r="A153" s="480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2"/>
      <c r="N153" s="2"/>
      <c r="O153" s="480"/>
      <c r="P153" s="21"/>
      <c r="Q153" s="480"/>
      <c r="R153" s="3"/>
      <c r="S153" s="3"/>
      <c r="T153" s="3"/>
      <c r="U153" s="470"/>
      <c r="V153" s="381"/>
      <c r="W153" s="381"/>
    </row>
    <row r="154" spans="1:23" s="7" customFormat="1" ht="15">
      <c r="A154" s="480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2"/>
      <c r="N154" s="2"/>
      <c r="O154" s="480"/>
      <c r="P154" s="21"/>
      <c r="Q154" s="480"/>
      <c r="R154" s="3"/>
      <c r="S154" s="3"/>
      <c r="T154" s="3"/>
      <c r="U154" s="470"/>
      <c r="V154" s="381"/>
      <c r="W154" s="381"/>
    </row>
    <row r="155" spans="1:23" s="7" customFormat="1" ht="15">
      <c r="A155" s="480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2"/>
      <c r="N155" s="2"/>
      <c r="O155" s="480"/>
      <c r="P155" s="21"/>
      <c r="Q155" s="480"/>
      <c r="R155" s="3"/>
      <c r="S155" s="3"/>
      <c r="T155" s="3"/>
      <c r="U155" s="470"/>
      <c r="V155" s="381"/>
      <c r="W155" s="381"/>
    </row>
    <row r="156" spans="1:23" s="7" customFormat="1" ht="15">
      <c r="A156" s="480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2"/>
      <c r="N156" s="2"/>
      <c r="O156" s="480"/>
      <c r="P156" s="21"/>
      <c r="Q156" s="480"/>
      <c r="R156" s="3"/>
      <c r="S156" s="3"/>
      <c r="T156" s="3"/>
      <c r="U156" s="470"/>
      <c r="V156" s="381"/>
      <c r="W156" s="381"/>
    </row>
    <row r="157" spans="1:23" s="8" customFormat="1" ht="15">
      <c r="A157" s="480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2"/>
      <c r="N157" s="2"/>
      <c r="O157" s="480"/>
      <c r="P157" s="21"/>
      <c r="Q157" s="480"/>
      <c r="R157" s="3"/>
      <c r="S157" s="3"/>
      <c r="T157" s="3"/>
      <c r="U157" s="470"/>
      <c r="V157" s="382"/>
      <c r="W157" s="382"/>
    </row>
    <row r="158" spans="1:23" s="9" customFormat="1" ht="15">
      <c r="A158" s="480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2"/>
      <c r="N158" s="2"/>
      <c r="O158" s="480"/>
      <c r="P158" s="21"/>
      <c r="Q158" s="480"/>
      <c r="R158" s="3"/>
      <c r="S158" s="3"/>
      <c r="T158" s="3"/>
      <c r="U158" s="470"/>
      <c r="V158" s="383"/>
      <c r="W158" s="383"/>
    </row>
    <row r="159" spans="1:23" s="6" customFormat="1" ht="15">
      <c r="A159" s="480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2"/>
      <c r="N159" s="2"/>
      <c r="O159" s="480"/>
      <c r="P159" s="21"/>
      <c r="Q159" s="480"/>
      <c r="R159" s="3"/>
      <c r="S159" s="3"/>
      <c r="T159" s="3"/>
      <c r="U159" s="470"/>
      <c r="V159" s="371"/>
      <c r="W159" s="371"/>
    </row>
    <row r="160" spans="1:23" s="6" customFormat="1" ht="15">
      <c r="A160" s="480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2"/>
      <c r="N160" s="2"/>
      <c r="O160" s="480"/>
      <c r="P160" s="21"/>
      <c r="Q160" s="480"/>
      <c r="R160" s="3"/>
      <c r="S160" s="3"/>
      <c r="T160" s="3"/>
      <c r="U160" s="470"/>
      <c r="V160" s="371"/>
      <c r="W160" s="371"/>
    </row>
    <row r="161" spans="1:23" s="6" customFormat="1" ht="15">
      <c r="A161" s="480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2"/>
      <c r="N161" s="2"/>
      <c r="O161" s="480"/>
      <c r="P161" s="21"/>
      <c r="Q161" s="480"/>
      <c r="R161" s="3"/>
      <c r="S161" s="3"/>
      <c r="T161" s="3"/>
      <c r="U161" s="470"/>
      <c r="V161" s="371"/>
      <c r="W161" s="371"/>
    </row>
    <row r="162" spans="1:23" s="7" customFormat="1" ht="15">
      <c r="A162" s="480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2"/>
      <c r="N162" s="2"/>
      <c r="O162" s="480"/>
      <c r="P162" s="21"/>
      <c r="Q162" s="480"/>
      <c r="R162" s="3"/>
      <c r="S162" s="3"/>
      <c r="T162" s="3"/>
      <c r="U162" s="470"/>
      <c r="V162" s="381"/>
      <c r="W162" s="381"/>
    </row>
    <row r="163" spans="1:23" s="6" customFormat="1" ht="15">
      <c r="A163" s="480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2"/>
      <c r="N163" s="2"/>
      <c r="O163" s="480"/>
      <c r="P163" s="21"/>
      <c r="Q163" s="480"/>
      <c r="R163" s="3"/>
      <c r="S163" s="3"/>
      <c r="T163" s="3"/>
      <c r="U163" s="470"/>
      <c r="V163" s="371"/>
      <c r="W163" s="371"/>
    </row>
    <row r="164" spans="1:23" s="6" customFormat="1" ht="15">
      <c r="A164" s="480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2"/>
      <c r="N164" s="2"/>
      <c r="O164" s="480"/>
      <c r="P164" s="21"/>
      <c r="Q164" s="480"/>
      <c r="R164" s="3"/>
      <c r="S164" s="3"/>
      <c r="T164" s="3"/>
      <c r="U164" s="470"/>
      <c r="V164" s="371"/>
      <c r="W164" s="371"/>
    </row>
    <row r="165" spans="1:23" s="6" customFormat="1" ht="15">
      <c r="A165" s="480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2"/>
      <c r="N165" s="2"/>
      <c r="O165" s="480"/>
      <c r="P165" s="21"/>
      <c r="Q165" s="480"/>
      <c r="R165" s="3"/>
      <c r="S165" s="3"/>
      <c r="T165" s="3"/>
      <c r="U165" s="470"/>
      <c r="V165" s="371"/>
      <c r="W165" s="371"/>
    </row>
    <row r="166" spans="1:23" s="6" customFormat="1" ht="15">
      <c r="A166" s="480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2"/>
      <c r="N166" s="2"/>
      <c r="O166" s="480"/>
      <c r="P166" s="21"/>
      <c r="Q166" s="480"/>
      <c r="R166" s="3"/>
      <c r="S166" s="3"/>
      <c r="T166" s="3"/>
      <c r="U166" s="470"/>
      <c r="V166" s="371"/>
      <c r="W166" s="371"/>
    </row>
    <row r="167" spans="1:23" s="6" customFormat="1" ht="15">
      <c r="A167" s="480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2"/>
      <c r="N167" s="2"/>
      <c r="O167" s="480"/>
      <c r="P167" s="21"/>
      <c r="Q167" s="480"/>
      <c r="R167" s="3"/>
      <c r="S167" s="3"/>
      <c r="T167" s="3"/>
      <c r="U167" s="470"/>
      <c r="V167" s="371"/>
      <c r="W167" s="371"/>
    </row>
    <row r="168" spans="1:23" s="6" customFormat="1" ht="15">
      <c r="A168" s="480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2"/>
      <c r="N168" s="2"/>
      <c r="O168" s="480"/>
      <c r="P168" s="21"/>
      <c r="Q168" s="480"/>
      <c r="R168" s="3"/>
      <c r="S168" s="3"/>
      <c r="T168" s="3"/>
      <c r="U168" s="470"/>
      <c r="V168" s="371"/>
      <c r="W168" s="371"/>
    </row>
    <row r="169" spans="1:23" s="6" customFormat="1" ht="15">
      <c r="A169" s="480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2"/>
      <c r="N169" s="2"/>
      <c r="O169" s="480"/>
      <c r="P169" s="21"/>
      <c r="Q169" s="480"/>
      <c r="R169" s="3"/>
      <c r="S169" s="3"/>
      <c r="T169" s="3"/>
      <c r="U169" s="470"/>
      <c r="V169" s="371"/>
      <c r="W169" s="371"/>
    </row>
    <row r="170" spans="1:23" s="6" customFormat="1" ht="15">
      <c r="A170" s="480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2"/>
      <c r="N170" s="2"/>
      <c r="O170" s="480"/>
      <c r="P170" s="21"/>
      <c r="Q170" s="480"/>
      <c r="R170" s="3"/>
      <c r="S170" s="3"/>
      <c r="T170" s="3"/>
      <c r="U170" s="470"/>
      <c r="V170" s="371"/>
      <c r="W170" s="371"/>
    </row>
    <row r="171" spans="1:23" s="7" customFormat="1" ht="15">
      <c r="A171" s="480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2"/>
      <c r="N171" s="2"/>
      <c r="O171" s="480"/>
      <c r="P171" s="21"/>
      <c r="Q171" s="480"/>
      <c r="R171" s="3"/>
      <c r="S171" s="3"/>
      <c r="T171" s="3"/>
      <c r="U171" s="470"/>
      <c r="V171" s="381"/>
      <c r="W171" s="381"/>
    </row>
    <row r="172" spans="1:23" s="7" customFormat="1" ht="15">
      <c r="A172" s="480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2"/>
      <c r="N172" s="2"/>
      <c r="O172" s="480"/>
      <c r="P172" s="21"/>
      <c r="Q172" s="480"/>
      <c r="R172" s="3"/>
      <c r="S172" s="3"/>
      <c r="T172" s="3"/>
      <c r="U172" s="470"/>
      <c r="V172" s="381"/>
      <c r="W172" s="381"/>
    </row>
    <row r="173" spans="1:23" s="7" customFormat="1" ht="15">
      <c r="A173" s="480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2"/>
      <c r="N173" s="2"/>
      <c r="O173" s="480"/>
      <c r="P173" s="21"/>
      <c r="Q173" s="480"/>
      <c r="R173" s="3"/>
      <c r="S173" s="3"/>
      <c r="T173" s="3"/>
      <c r="U173" s="470"/>
      <c r="V173" s="381"/>
      <c r="W173" s="381"/>
    </row>
    <row r="174" spans="1:23" s="7" customFormat="1" ht="15">
      <c r="A174" s="480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2"/>
      <c r="N174" s="2"/>
      <c r="O174" s="480"/>
      <c r="P174" s="21"/>
      <c r="Q174" s="480"/>
      <c r="R174" s="3"/>
      <c r="S174" s="3"/>
      <c r="T174" s="3"/>
      <c r="U174" s="470"/>
      <c r="V174" s="381"/>
      <c r="W174" s="381"/>
    </row>
    <row r="175" spans="1:23" s="7" customFormat="1" ht="15">
      <c r="A175" s="480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2"/>
      <c r="N175" s="2"/>
      <c r="O175" s="480"/>
      <c r="P175" s="21"/>
      <c r="Q175" s="480"/>
      <c r="R175" s="3"/>
      <c r="S175" s="3"/>
      <c r="T175" s="3"/>
      <c r="U175" s="470"/>
      <c r="V175" s="381"/>
      <c r="W175" s="381"/>
    </row>
    <row r="176" spans="1:23" s="6" customFormat="1" ht="15">
      <c r="A176" s="480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2"/>
      <c r="N176" s="2"/>
      <c r="O176" s="480"/>
      <c r="P176" s="21"/>
      <c r="Q176" s="480"/>
      <c r="R176" s="3"/>
      <c r="S176" s="3"/>
      <c r="T176" s="3"/>
      <c r="U176" s="470"/>
      <c r="V176" s="371"/>
      <c r="W176" s="371"/>
    </row>
    <row r="177" spans="1:23" s="6" customFormat="1" ht="15">
      <c r="A177" s="480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2"/>
      <c r="N177" s="2"/>
      <c r="O177" s="480"/>
      <c r="P177" s="21"/>
      <c r="Q177" s="480"/>
      <c r="R177" s="3"/>
      <c r="S177" s="3"/>
      <c r="T177" s="3"/>
      <c r="U177" s="470"/>
      <c r="V177" s="371"/>
      <c r="W177" s="371"/>
    </row>
    <row r="178" spans="1:23" s="6" customFormat="1" ht="15">
      <c r="A178" s="480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2"/>
      <c r="N178" s="2"/>
      <c r="O178" s="480"/>
      <c r="P178" s="21"/>
      <c r="Q178" s="480"/>
      <c r="R178" s="3"/>
      <c r="S178" s="3"/>
      <c r="T178" s="3"/>
      <c r="U178" s="470"/>
      <c r="V178" s="371"/>
      <c r="W178" s="371"/>
    </row>
    <row r="179" spans="1:23" s="6" customFormat="1" ht="15">
      <c r="A179" s="480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2"/>
      <c r="N179" s="2"/>
      <c r="O179" s="480"/>
      <c r="P179" s="21"/>
      <c r="Q179" s="480"/>
      <c r="R179" s="3"/>
      <c r="S179" s="3"/>
      <c r="T179" s="3"/>
      <c r="U179" s="470"/>
      <c r="V179" s="371"/>
      <c r="W179" s="371"/>
    </row>
    <row r="180" spans="1:23" s="6" customFormat="1" ht="15">
      <c r="A180" s="480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2"/>
      <c r="N180" s="2"/>
      <c r="O180" s="480"/>
      <c r="P180" s="21"/>
      <c r="Q180" s="480"/>
      <c r="R180" s="3"/>
      <c r="S180" s="3"/>
      <c r="T180" s="3"/>
      <c r="U180" s="470"/>
      <c r="V180" s="371"/>
      <c r="W180" s="371"/>
    </row>
    <row r="181" spans="1:23" s="6" customFormat="1" ht="15">
      <c r="A181" s="480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2"/>
      <c r="N181" s="2"/>
      <c r="O181" s="480"/>
      <c r="P181" s="21"/>
      <c r="Q181" s="480"/>
      <c r="R181" s="3"/>
      <c r="S181" s="3"/>
      <c r="T181" s="3"/>
      <c r="U181" s="470"/>
      <c r="V181" s="371"/>
      <c r="W181" s="371"/>
    </row>
    <row r="182" spans="1:23" s="6" customFormat="1" ht="15">
      <c r="A182" s="480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2"/>
      <c r="N182" s="2"/>
      <c r="O182" s="480"/>
      <c r="P182" s="21"/>
      <c r="Q182" s="480"/>
      <c r="R182" s="3"/>
      <c r="S182" s="3"/>
      <c r="T182" s="3"/>
      <c r="U182" s="470"/>
      <c r="V182" s="371"/>
      <c r="W182" s="371"/>
    </row>
    <row r="183" spans="1:23" s="6" customFormat="1" ht="15">
      <c r="A183" s="480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2"/>
      <c r="N183" s="2"/>
      <c r="O183" s="480"/>
      <c r="P183" s="21"/>
      <c r="Q183" s="480"/>
      <c r="R183" s="3"/>
      <c r="S183" s="3"/>
      <c r="T183" s="3"/>
      <c r="U183" s="470"/>
      <c r="V183" s="371"/>
      <c r="W183" s="371"/>
    </row>
    <row r="184" spans="1:23" s="6" customFormat="1" ht="15">
      <c r="A184" s="480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2"/>
      <c r="N184" s="2"/>
      <c r="O184" s="480"/>
      <c r="P184" s="21"/>
      <c r="Q184" s="480"/>
      <c r="R184" s="3"/>
      <c r="S184" s="3"/>
      <c r="T184" s="3"/>
      <c r="U184" s="470"/>
      <c r="V184" s="371"/>
      <c r="W184" s="371"/>
    </row>
    <row r="185" spans="1:23" s="7" customFormat="1" ht="15">
      <c r="A185" s="480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2"/>
      <c r="N185" s="2"/>
      <c r="O185" s="480"/>
      <c r="P185" s="21"/>
      <c r="Q185" s="480"/>
      <c r="R185" s="3"/>
      <c r="S185" s="3"/>
      <c r="T185" s="3"/>
      <c r="U185" s="470"/>
      <c r="V185" s="381"/>
      <c r="W185" s="381"/>
    </row>
    <row r="186" spans="1:23" s="7" customFormat="1" ht="15">
      <c r="A186" s="480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2"/>
      <c r="N186" s="2"/>
      <c r="O186" s="480"/>
      <c r="P186" s="21"/>
      <c r="Q186" s="480"/>
      <c r="R186" s="3"/>
      <c r="S186" s="3"/>
      <c r="T186" s="3"/>
      <c r="U186" s="470"/>
      <c r="V186" s="381"/>
      <c r="W186" s="381"/>
    </row>
    <row r="187" spans="1:23" s="7" customFormat="1" ht="15">
      <c r="A187" s="480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2"/>
      <c r="N187" s="2"/>
      <c r="O187" s="480"/>
      <c r="P187" s="21"/>
      <c r="Q187" s="480"/>
      <c r="R187" s="3"/>
      <c r="S187" s="3"/>
      <c r="T187" s="3"/>
      <c r="U187" s="470"/>
      <c r="V187" s="381"/>
      <c r="W187" s="381"/>
    </row>
    <row r="188" spans="1:23" s="6" customFormat="1" ht="15">
      <c r="A188" s="480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2"/>
      <c r="N188" s="2"/>
      <c r="O188" s="480"/>
      <c r="P188" s="21"/>
      <c r="Q188" s="480"/>
      <c r="R188" s="3"/>
      <c r="S188" s="3"/>
      <c r="T188" s="3"/>
      <c r="U188" s="470"/>
      <c r="V188" s="371"/>
      <c r="W188" s="371"/>
    </row>
    <row r="189" spans="1:23" s="6" customFormat="1" ht="15">
      <c r="A189" s="480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2"/>
      <c r="N189" s="2"/>
      <c r="O189" s="480"/>
      <c r="P189" s="21"/>
      <c r="Q189" s="480"/>
      <c r="R189" s="3"/>
      <c r="S189" s="3"/>
      <c r="T189" s="3"/>
      <c r="U189" s="470"/>
      <c r="V189" s="371"/>
      <c r="W189" s="371"/>
    </row>
    <row r="190" spans="1:23" s="6" customFormat="1" ht="15">
      <c r="A190" s="480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2"/>
      <c r="N190" s="2"/>
      <c r="O190" s="480"/>
      <c r="P190" s="21"/>
      <c r="Q190" s="480"/>
      <c r="R190" s="3"/>
      <c r="S190" s="3"/>
      <c r="T190" s="3"/>
      <c r="U190" s="470"/>
      <c r="V190" s="371"/>
      <c r="W190" s="371"/>
    </row>
    <row r="191" spans="1:23" s="6" customFormat="1" ht="15">
      <c r="A191" s="480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2"/>
      <c r="N191" s="2"/>
      <c r="O191" s="480"/>
      <c r="P191" s="21"/>
      <c r="Q191" s="480"/>
      <c r="R191" s="3"/>
      <c r="S191" s="3"/>
      <c r="T191" s="3"/>
      <c r="U191" s="470"/>
      <c r="V191" s="371"/>
      <c r="W191" s="371"/>
    </row>
    <row r="192" spans="1:23" s="6" customFormat="1" ht="15">
      <c r="A192" s="480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2"/>
      <c r="N192" s="2"/>
      <c r="O192" s="480"/>
      <c r="P192" s="21"/>
      <c r="Q192" s="480"/>
      <c r="R192" s="3"/>
      <c r="S192" s="3"/>
      <c r="T192" s="3"/>
      <c r="U192" s="470"/>
      <c r="V192" s="371"/>
      <c r="W192" s="371"/>
    </row>
    <row r="193" spans="1:23" s="6" customFormat="1" ht="15">
      <c r="A193" s="480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2"/>
      <c r="N193" s="2"/>
      <c r="O193" s="480"/>
      <c r="P193" s="21"/>
      <c r="Q193" s="480"/>
      <c r="R193" s="3"/>
      <c r="S193" s="3"/>
      <c r="T193" s="3"/>
      <c r="U193" s="470"/>
      <c r="V193" s="371"/>
      <c r="W193" s="371"/>
    </row>
    <row r="194" spans="1:23" s="6" customFormat="1" ht="15">
      <c r="A194" s="480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2"/>
      <c r="N194" s="2"/>
      <c r="O194" s="480"/>
      <c r="P194" s="21"/>
      <c r="Q194" s="480"/>
      <c r="R194" s="3"/>
      <c r="S194" s="3"/>
      <c r="T194" s="3"/>
      <c r="U194" s="470"/>
      <c r="V194" s="371"/>
      <c r="W194" s="371"/>
    </row>
    <row r="195" spans="1:23" s="7" customFormat="1" ht="15">
      <c r="A195" s="480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2"/>
      <c r="N195" s="2"/>
      <c r="O195" s="480"/>
      <c r="P195" s="21"/>
      <c r="Q195" s="480"/>
      <c r="R195" s="3"/>
      <c r="S195" s="3"/>
      <c r="T195" s="3"/>
      <c r="U195" s="470"/>
      <c r="V195" s="381"/>
      <c r="W195" s="381"/>
    </row>
    <row r="196" spans="1:23" s="6" customFormat="1" ht="15">
      <c r="A196" s="480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2"/>
      <c r="N196" s="2"/>
      <c r="O196" s="480"/>
      <c r="P196" s="21"/>
      <c r="Q196" s="480"/>
      <c r="R196" s="3"/>
      <c r="S196" s="3"/>
      <c r="T196" s="3"/>
      <c r="U196" s="470"/>
      <c r="V196" s="371"/>
      <c r="W196" s="371"/>
    </row>
    <row r="197" spans="1:23" s="6" customFormat="1" ht="15">
      <c r="A197" s="480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2"/>
      <c r="N197" s="2"/>
      <c r="O197" s="480"/>
      <c r="P197" s="21"/>
      <c r="Q197" s="480"/>
      <c r="R197" s="3"/>
      <c r="S197" s="3"/>
      <c r="T197" s="3"/>
      <c r="U197" s="470"/>
      <c r="V197" s="371"/>
      <c r="W197" s="371"/>
    </row>
    <row r="198" spans="1:23" s="6" customFormat="1" ht="15">
      <c r="A198" s="480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2"/>
      <c r="N198" s="2"/>
      <c r="O198" s="480"/>
      <c r="P198" s="21"/>
      <c r="Q198" s="480"/>
      <c r="R198" s="3"/>
      <c r="S198" s="3"/>
      <c r="T198" s="3"/>
      <c r="U198" s="470"/>
      <c r="V198" s="371"/>
      <c r="W198" s="371"/>
    </row>
    <row r="199" spans="1:23" s="6" customFormat="1" ht="15">
      <c r="A199" s="480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2"/>
      <c r="N199" s="2"/>
      <c r="O199" s="480"/>
      <c r="P199" s="21"/>
      <c r="Q199" s="480"/>
      <c r="R199" s="3"/>
      <c r="S199" s="3"/>
      <c r="T199" s="3"/>
      <c r="U199" s="470"/>
      <c r="V199" s="371"/>
      <c r="W199" s="371"/>
    </row>
    <row r="200" spans="1:23" s="6" customFormat="1" ht="15">
      <c r="A200" s="480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2"/>
      <c r="N200" s="2"/>
      <c r="O200" s="480"/>
      <c r="P200" s="21"/>
      <c r="Q200" s="480"/>
      <c r="R200" s="3"/>
      <c r="S200" s="3"/>
      <c r="T200" s="3"/>
      <c r="U200" s="470"/>
      <c r="V200" s="371"/>
      <c r="W200" s="371"/>
    </row>
    <row r="201" spans="1:23" s="6" customFormat="1" ht="15">
      <c r="A201" s="480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2"/>
      <c r="N201" s="2"/>
      <c r="O201" s="480"/>
      <c r="P201" s="21"/>
      <c r="Q201" s="480"/>
      <c r="R201" s="3"/>
      <c r="S201" s="3"/>
      <c r="T201" s="3"/>
      <c r="U201" s="470"/>
      <c r="V201" s="371"/>
      <c r="W201" s="371"/>
    </row>
    <row r="202" spans="1:23" s="6" customFormat="1" ht="15">
      <c r="A202" s="480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2"/>
      <c r="N202" s="2"/>
      <c r="O202" s="480"/>
      <c r="P202" s="21"/>
      <c r="Q202" s="480"/>
      <c r="R202" s="3"/>
      <c r="S202" s="3"/>
      <c r="T202" s="3"/>
      <c r="U202" s="470"/>
      <c r="V202" s="371"/>
      <c r="W202" s="371"/>
    </row>
    <row r="203" spans="1:23" s="6" customFormat="1" ht="15">
      <c r="A203" s="480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2"/>
      <c r="N203" s="2"/>
      <c r="O203" s="480"/>
      <c r="P203" s="21"/>
      <c r="Q203" s="480"/>
      <c r="R203" s="3"/>
      <c r="S203" s="3"/>
      <c r="T203" s="3"/>
      <c r="U203" s="470"/>
      <c r="V203" s="371"/>
      <c r="W203" s="371"/>
    </row>
    <row r="204" spans="1:23" s="6" customFormat="1" ht="15">
      <c r="A204" s="480"/>
      <c r="B204" s="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2"/>
      <c r="N204" s="2"/>
      <c r="O204" s="480"/>
      <c r="P204" s="21"/>
      <c r="Q204" s="480"/>
      <c r="R204" s="3"/>
      <c r="S204" s="3"/>
      <c r="T204" s="3"/>
      <c r="U204" s="470"/>
      <c r="V204" s="371"/>
      <c r="W204" s="371"/>
    </row>
  </sheetData>
  <sheetProtection/>
  <mergeCells count="87">
    <mergeCell ref="A4:B4"/>
    <mergeCell ref="C4:F4"/>
    <mergeCell ref="G4:L4"/>
    <mergeCell ref="O4:U4"/>
    <mergeCell ref="A1:B1"/>
    <mergeCell ref="A2:A3"/>
    <mergeCell ref="B2:B3"/>
    <mergeCell ref="C2:F2"/>
    <mergeCell ref="G2:J2"/>
    <mergeCell ref="K2:K3"/>
    <mergeCell ref="L2:L3"/>
    <mergeCell ref="O2:P3"/>
    <mergeCell ref="Q2:R3"/>
    <mergeCell ref="S2:T3"/>
    <mergeCell ref="U2:U3"/>
    <mergeCell ref="M2:M3"/>
    <mergeCell ref="A8:B8"/>
    <mergeCell ref="G8:L8"/>
    <mergeCell ref="O8:U8"/>
    <mergeCell ref="A9:B9"/>
    <mergeCell ref="G9:L9"/>
    <mergeCell ref="O9:U9"/>
    <mergeCell ref="C24:F24"/>
    <mergeCell ref="G24:L24"/>
    <mergeCell ref="G10:L10"/>
    <mergeCell ref="O10:U10"/>
    <mergeCell ref="A11:B11"/>
    <mergeCell ref="C11:F11"/>
    <mergeCell ref="G11:L11"/>
    <mergeCell ref="O11:U11"/>
    <mergeCell ref="O21:U21"/>
    <mergeCell ref="G22:L22"/>
    <mergeCell ref="W2:W3"/>
    <mergeCell ref="A74:B74"/>
    <mergeCell ref="A35:B35"/>
    <mergeCell ref="G35:L35"/>
    <mergeCell ref="O35:U35"/>
    <mergeCell ref="A36:B36"/>
    <mergeCell ref="O20:U20"/>
    <mergeCell ref="A10:B10"/>
    <mergeCell ref="A24:B24"/>
    <mergeCell ref="O36:U36"/>
    <mergeCell ref="N2:N3"/>
    <mergeCell ref="V2:V3"/>
    <mergeCell ref="O37:U37"/>
    <mergeCell ref="A37:B37"/>
    <mergeCell ref="O22:U22"/>
    <mergeCell ref="A23:B23"/>
    <mergeCell ref="G23:L23"/>
    <mergeCell ref="O23:U23"/>
    <mergeCell ref="A22:B22"/>
    <mergeCell ref="A80:B80"/>
    <mergeCell ref="G80:L80"/>
    <mergeCell ref="G78:L78"/>
    <mergeCell ref="G36:L36"/>
    <mergeCell ref="G18:L18"/>
    <mergeCell ref="O18:U18"/>
    <mergeCell ref="A19:B19"/>
    <mergeCell ref="G19:L19"/>
    <mergeCell ref="O19:U19"/>
    <mergeCell ref="A18:B18"/>
    <mergeCell ref="G68:L68"/>
    <mergeCell ref="G37:L37"/>
    <mergeCell ref="O78:U78"/>
    <mergeCell ref="A77:B77"/>
    <mergeCell ref="C77:F77"/>
    <mergeCell ref="A20:B20"/>
    <mergeCell ref="G20:L20"/>
    <mergeCell ref="O24:U24"/>
    <mergeCell ref="A21:B21"/>
    <mergeCell ref="G21:L21"/>
    <mergeCell ref="G84:L84"/>
    <mergeCell ref="G69:L69"/>
    <mergeCell ref="G81:L81"/>
    <mergeCell ref="G82:L82"/>
    <mergeCell ref="G83:L83"/>
    <mergeCell ref="G77:L77"/>
    <mergeCell ref="O80:U80"/>
    <mergeCell ref="A70:B70"/>
    <mergeCell ref="C70:F70"/>
    <mergeCell ref="G70:L70"/>
    <mergeCell ref="O70:U70"/>
    <mergeCell ref="A79:B79"/>
    <mergeCell ref="G79:L79"/>
    <mergeCell ref="O79:U79"/>
    <mergeCell ref="O77:U77"/>
    <mergeCell ref="A78:B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28125" defaultRowHeight="12.75"/>
  <cols>
    <col min="1" max="1" width="22.00390625" style="25" bestFit="1" customWidth="1"/>
    <col min="2" max="2" width="23.7109375" style="25" bestFit="1" customWidth="1"/>
    <col min="3" max="3" width="9.28125" style="25" customWidth="1"/>
    <col min="4" max="4" width="24.00390625" style="25" bestFit="1" customWidth="1"/>
    <col min="5" max="16384" width="9.28125" style="25" customWidth="1"/>
  </cols>
  <sheetData>
    <row r="1" spans="1:5" ht="15">
      <c r="A1" s="25" t="s">
        <v>16</v>
      </c>
      <c r="B1" s="25" t="s">
        <v>17</v>
      </c>
      <c r="C1" s="25" t="s">
        <v>13</v>
      </c>
      <c r="D1" s="25" t="s">
        <v>14</v>
      </c>
      <c r="E1" s="25" t="s">
        <v>15</v>
      </c>
    </row>
    <row r="2" spans="1:5" ht="15">
      <c r="A2" s="25" t="s">
        <v>18</v>
      </c>
      <c r="B2" s="25" t="s">
        <v>19</v>
      </c>
      <c r="C2" s="25" t="s">
        <v>13</v>
      </c>
      <c r="D2" s="25" t="s">
        <v>14</v>
      </c>
      <c r="E2" s="25" t="s">
        <v>15</v>
      </c>
    </row>
    <row r="3" spans="1:4" ht="15">
      <c r="A3" s="25" t="s">
        <v>20</v>
      </c>
      <c r="B3" s="25" t="s">
        <v>21</v>
      </c>
      <c r="C3" s="25" t="s">
        <v>22</v>
      </c>
      <c r="D3" s="25" t="s">
        <v>23</v>
      </c>
    </row>
    <row r="4" spans="1:4" ht="15">
      <c r="A4" s="25" t="s">
        <v>24</v>
      </c>
      <c r="B4" s="25" t="s">
        <v>25</v>
      </c>
      <c r="D4" s="25" t="s">
        <v>22</v>
      </c>
    </row>
    <row r="5" ht="15">
      <c r="B5" s="25" t="s">
        <v>26</v>
      </c>
    </row>
    <row r="6" ht="15">
      <c r="B6" s="25" t="s">
        <v>27</v>
      </c>
    </row>
    <row r="7" ht="15">
      <c r="B7" s="25" t="s">
        <v>28</v>
      </c>
    </row>
    <row r="8" ht="15">
      <c r="B8" s="25" t="s">
        <v>29</v>
      </c>
    </row>
    <row r="9" ht="15">
      <c r="B9" s="25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Ágasvári Zsolt</cp:lastModifiedBy>
  <cp:lastPrinted>2017-01-27T08:23:00Z</cp:lastPrinted>
  <dcterms:created xsi:type="dcterms:W3CDTF">2009-11-09T08:26:21Z</dcterms:created>
  <dcterms:modified xsi:type="dcterms:W3CDTF">2019-09-11T10:28:47Z</dcterms:modified>
  <cp:category/>
  <cp:version/>
  <cp:contentType/>
  <cp:contentStatus/>
</cp:coreProperties>
</file>