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us mesterszak - háló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<sst xmlns="http://schemas.openxmlformats.org/spreadsheetml/2006/main" count="1418" uniqueCount="662">
  <si>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</si>
  <si>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</si>
  <si>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</si>
  <si>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</si>
  <si>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</si>
  <si>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</si>
  <si>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</si>
  <si>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</si>
  <si>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</si>
  <si>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</si>
  <si>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Megjegyzés</t>
  </si>
  <si>
    <t>Ea</t>
  </si>
  <si>
    <t>Gy</t>
  </si>
  <si>
    <t>Lgy</t>
  </si>
  <si>
    <t>konz</t>
  </si>
  <si>
    <t xml:space="preserve">A. Elméleti alapozás (elvégzendő: 15 kredit) </t>
  </si>
  <si>
    <t>A matematikus és alkalmazott szakirányról érkezetteknél ezt a blokkot elvégzettnek tekintjük; ezen hallgatóknak az itteni tárgyak helyett szabad matematikai krediteket kell fölvenniük.</t>
  </si>
  <si>
    <t>algebr4m0_m17ex</t>
  </si>
  <si>
    <t>v</t>
  </si>
  <si>
    <t>K</t>
  </si>
  <si>
    <t>Gyenge: algebr4m0_m17gx</t>
  </si>
  <si>
    <t>Pálfy Péter Pál</t>
  </si>
  <si>
    <t>algebr4m0_m17gx</t>
  </si>
  <si>
    <t>Gyj</t>
  </si>
  <si>
    <t>analiz4m0_m17ex</t>
  </si>
  <si>
    <t>Gyenge: analiz4m0_m17gx</t>
  </si>
  <si>
    <t>Kós Géza</t>
  </si>
  <si>
    <t>analiz4m0_m17gx</t>
  </si>
  <si>
    <t>analal1u0um17em</t>
  </si>
  <si>
    <t>Analízis alapjai (olvasókurzus) (ea)</t>
  </si>
  <si>
    <t>Tóth Árpád</t>
  </si>
  <si>
    <t>algeal1u0um17em</t>
  </si>
  <si>
    <t>Az algebra alapjai (olvasókurzus) (ea)</t>
  </si>
  <si>
    <t>Ágoston István</t>
  </si>
  <si>
    <t>difgeo1m0_m17ex</t>
  </si>
  <si>
    <t>Gyenge: difgeo1m0_m17gx</t>
  </si>
  <si>
    <t>Verhóczki László</t>
  </si>
  <si>
    <t>difgeo1m0_m17gx</t>
  </si>
  <si>
    <t>bevtop1m0_m17ex</t>
  </si>
  <si>
    <t>Gyenge: bevtop1m0_m17gx</t>
  </si>
  <si>
    <t>Szűcs András</t>
  </si>
  <si>
    <t>bevtop1m0_m17gx</t>
  </si>
  <si>
    <t>difegy1u0_m17ex</t>
  </si>
  <si>
    <t>Gyenge: difegy1u0_m17gx</t>
  </si>
  <si>
    <t>Simon Péter</t>
  </si>
  <si>
    <t>difegy1u0_m17gx</t>
  </si>
  <si>
    <t>geomet3m0_m17ex</t>
  </si>
  <si>
    <t>Gyenge: geomet3m0_m17gx</t>
  </si>
  <si>
    <t>Csikós Balázs</t>
  </si>
  <si>
    <t>geomet3m0_m17gx</t>
  </si>
  <si>
    <t>geomal1u0um17em</t>
  </si>
  <si>
    <t>Geometriai alapozás (olvasókurzus) (ea)</t>
  </si>
  <si>
    <t>Moussong Gábor</t>
  </si>
  <si>
    <t>funkan1m0_m17ex</t>
  </si>
  <si>
    <t>Gyenge: funkan1m0_m17gx</t>
  </si>
  <si>
    <t>Sebestyén Zoltán</t>
  </si>
  <si>
    <t>funkan1m0_m17gx</t>
  </si>
  <si>
    <t>halmaz1m0_m17ex</t>
  </si>
  <si>
    <t>Komjáth Péter</t>
  </si>
  <si>
    <t>kompft1m0_m17ex</t>
  </si>
  <si>
    <t>Gyenge: kompft1m0_m17gx</t>
  </si>
  <si>
    <t>Szőke Róbert</t>
  </si>
  <si>
    <t>kompft1m0_m17gx</t>
  </si>
  <si>
    <t>opkut_1u0_m17ex</t>
  </si>
  <si>
    <t>Gyenge: opkut_1u0_m17gx</t>
  </si>
  <si>
    <t>Frank András</t>
  </si>
  <si>
    <t>opkut_1u0_m17gx</t>
  </si>
  <si>
    <t>szmtud1u0_m17ex</t>
  </si>
  <si>
    <t>Gyenge: szmtud1u0_m17gx</t>
  </si>
  <si>
    <t>Grolmusz Vince</t>
  </si>
  <si>
    <t>szmtud1u0_m17gx</t>
  </si>
  <si>
    <t>valsta1u0um17em</t>
  </si>
  <si>
    <t>Valószínűségszámítás és statisztika (ea)</t>
  </si>
  <si>
    <t>Gyenge: valsta1u0um17em</t>
  </si>
  <si>
    <t>Valószínűségszámítás és statisztika (gy)</t>
  </si>
  <si>
    <t>Móri Tamás</t>
  </si>
  <si>
    <t>valsta1u0um17gm</t>
  </si>
  <si>
    <t>összes kontaktóra</t>
  </si>
  <si>
    <t>összes kredit</t>
  </si>
  <si>
    <t>összes kollokvium</t>
  </si>
  <si>
    <t>B. Szakmai törzsanyag (elvégzendő 37 kredit)</t>
  </si>
  <si>
    <t>A Kötelezően választható (KOT) tárgyak csoportjából legalább kettőt kell teljesíteni, továbbá ezen kívül legalább 3 további témakörből (blokkból) kell kreditet szerezni.</t>
  </si>
  <si>
    <t>Legalább két teljes tárgyat (előadást és gyakorlatot) el kell végezni.</t>
  </si>
  <si>
    <t>sokas_1m0_m17ex</t>
  </si>
  <si>
    <t>Gyenge: sokas_1m0_m17gx</t>
  </si>
  <si>
    <t>sokas_1m0_m17gx</t>
  </si>
  <si>
    <t>algtop1m0_m17ex</t>
  </si>
  <si>
    <t>Gyenge: algtop1m0_m17gx</t>
  </si>
  <si>
    <t>algtop1m0_m17gx</t>
  </si>
  <si>
    <t>parcdf1u0_m17ex</t>
  </si>
  <si>
    <t>Gyenge: parcdf1u0_m17gx</t>
  </si>
  <si>
    <t>Besenyei Ádám</t>
  </si>
  <si>
    <t>parcdf1u0_m17gx</t>
  </si>
  <si>
    <t>Algebra és számelmélet (ASZ)</t>
  </si>
  <si>
    <t>csopre1u0um17em</t>
  </si>
  <si>
    <t>Csoportok és reprezentációik (ea)</t>
  </si>
  <si>
    <t>Gyenge: csopre1u0um17gm</t>
  </si>
  <si>
    <t>Csoportok és reprezentációik (gy)</t>
  </si>
  <si>
    <t>csopre1u0um17gm</t>
  </si>
  <si>
    <t>gyural1u0um17em</t>
  </si>
  <si>
    <t>Gyűrűk és algebrák (ea)</t>
  </si>
  <si>
    <t>Gyenge: gyural1u0um17gm</t>
  </si>
  <si>
    <t>Gyűrűk és algebrák (gy)</t>
  </si>
  <si>
    <t>gyural1u0um17gm</t>
  </si>
  <si>
    <t>szamel2m0_m17ex</t>
  </si>
  <si>
    <t>Zábrádi Gergely</t>
  </si>
  <si>
    <t>Analízis (ANA)</t>
  </si>
  <si>
    <t>fouran1u0_m17ex</t>
  </si>
  <si>
    <t>Gyenge: fouran1u0_m17gx</t>
  </si>
  <si>
    <t>Besenyei Ádám, 
Tóth Árpád</t>
  </si>
  <si>
    <t>fouran1u0_m17gx</t>
  </si>
  <si>
    <t>funkan2m0_m17ex</t>
  </si>
  <si>
    <t>Gyenge: funkan2m0_m17gx</t>
  </si>
  <si>
    <t>funkan2m0_m17gx</t>
  </si>
  <si>
    <t>tobkft1u0um17em</t>
  </si>
  <si>
    <t>Többváltozós komplex függvénytan (ea)</t>
  </si>
  <si>
    <t>vfejan1u0um17em</t>
  </si>
  <si>
    <t>Válogatott fejezetek az analízisből (ea)</t>
  </si>
  <si>
    <t>Gyenge: vfejan1u0um17gm</t>
  </si>
  <si>
    <t>Válogatott fejezetek az analízisből (gy)</t>
  </si>
  <si>
    <t>Elekes Márton</t>
  </si>
  <si>
    <t>vfejan1u0um17gm</t>
  </si>
  <si>
    <t>Geometria (GEO)</t>
  </si>
  <si>
    <t>homelm1u0um17em</t>
  </si>
  <si>
    <t>Homológiaelmélet (ea)</t>
  </si>
  <si>
    <t>diftop1u0um17em</t>
  </si>
  <si>
    <t>Differenciáltopológia (ea)</t>
  </si>
  <si>
    <t>Gyenge: diftop1u0um17gm</t>
  </si>
  <si>
    <t>Differenciáltopológia (gy)</t>
  </si>
  <si>
    <t>fedifg1u0um17em</t>
  </si>
  <si>
    <t>Fejezetek a differenciálgeometriából (ea)</t>
  </si>
  <si>
    <t>kombge1u0um17em</t>
  </si>
  <si>
    <t>Kombinatorikus geometria (ea)</t>
  </si>
  <si>
    <t>Gyenge: kombge1u0um17gm</t>
  </si>
  <si>
    <t>Kombinatorikus geometria (gy)</t>
  </si>
  <si>
    <t>Kiss György</t>
  </si>
  <si>
    <t>kombge1u0um17gm</t>
  </si>
  <si>
    <t>Valószínűségszámítás és matematikai statisztika (VSZ)</t>
  </si>
  <si>
    <t>difoml1u0um17em</t>
  </si>
  <si>
    <t>Diszkrét és folytonos paraméterű Markov-láncok (ea)</t>
  </si>
  <si>
    <t>Erős: valsta1u0um17em</t>
  </si>
  <si>
    <t>Valószínűségszámítás és statisztika (ea) *</t>
  </si>
  <si>
    <t>Csiszár Villő</t>
  </si>
  <si>
    <t>* A matematikus és az alkalmazott matematikus szakirányról érkezetteknél teljesítettnek tekintjük</t>
  </si>
  <si>
    <t>dipama1u0um17em</t>
  </si>
  <si>
    <t>Diszkrét paraméterű martingálok (ea)</t>
  </si>
  <si>
    <t>statpr1u0um17gm</t>
  </si>
  <si>
    <t>Statisztikai programcsomagok 1 (gy)</t>
  </si>
  <si>
    <t>Zempléni András</t>
  </si>
  <si>
    <t>tdimst1u0um17em</t>
  </si>
  <si>
    <t>Többdimenziós  statisztikai eljárások (ea)</t>
  </si>
  <si>
    <t>Michaletzky György</t>
  </si>
  <si>
    <t>Diszkrét matematika (DIM)</t>
  </si>
  <si>
    <t>algelm1u0um17em</t>
  </si>
  <si>
    <t>Algoritmuselmélet (ea)</t>
  </si>
  <si>
    <t>Gyenge: algelm1u0um17gm</t>
  </si>
  <si>
    <t>Algoritmuselmélet (gy)</t>
  </si>
  <si>
    <t>Király Zoltán</t>
  </si>
  <si>
    <t>algelm1u0um17gm</t>
  </si>
  <si>
    <t>dimate1u0um17em</t>
  </si>
  <si>
    <t>Diszkrét matematika 1 (ea)</t>
  </si>
  <si>
    <t>Gyenge: dimaet1u0um17gm</t>
  </si>
  <si>
    <t>Diszkrét matematika 1 (gy)</t>
  </si>
  <si>
    <t>Lovász László</t>
  </si>
  <si>
    <t>dimaet1u0um17gm</t>
  </si>
  <si>
    <t>matlog1m0_m17ex</t>
  </si>
  <si>
    <t>Gyenge: matlog1m0_m17gx</t>
  </si>
  <si>
    <t>matlog1m0_m17gx</t>
  </si>
  <si>
    <t>Operációkutatás (OPK)</t>
  </si>
  <si>
    <t>doptim1u0um17em</t>
  </si>
  <si>
    <t>Diszkrét optimalizálás (ea)</t>
  </si>
  <si>
    <t>Gyenge: doptim1u0um17gm</t>
  </si>
  <si>
    <t>Diszkrét optimalizálás (gy)</t>
  </si>
  <si>
    <t>doptim1u0um17gm</t>
  </si>
  <si>
    <t>foptim1u0um17em</t>
  </si>
  <si>
    <t>Folytonos optimalizálás (ea)</t>
  </si>
  <si>
    <t>Gyenge: foptim1u0um17gm</t>
  </si>
  <si>
    <t>Folytonos optimalizálás (gy)</t>
  </si>
  <si>
    <t>Illés Tibor</t>
  </si>
  <si>
    <t>foptim1u0um17gm</t>
  </si>
  <si>
    <t>C. Differenciált szakmai anyag (elvégzendő 36 kredit)</t>
  </si>
  <si>
    <t>Legalább 3 különböző témakörből (blokkból) kell megszerezni legalább 10-10 kreditet. Kötelező elvégezni a blokkon kívüli Egyéni kutatómunka 1 és 2 tárgyakat.</t>
  </si>
  <si>
    <t>Algebra (ALG)</t>
  </si>
  <si>
    <t>fecsop1u0um17em</t>
  </si>
  <si>
    <t>Fejezetek a csoportelméletből (ea)</t>
  </si>
  <si>
    <t>Gyenge: fecsop1u0um17gm</t>
  </si>
  <si>
    <t>Fejezetek a csoportelméletből (gy)</t>
  </si>
  <si>
    <t>fecsop1u0um17gm</t>
  </si>
  <si>
    <t>Erős: csopre1u0um17em</t>
  </si>
  <si>
    <t>fegyur1u0um17em</t>
  </si>
  <si>
    <t>Fejezetek a gyűrűelméletből (ea)</t>
  </si>
  <si>
    <t>Gyenge: fegyur1u0um17gm</t>
  </si>
  <si>
    <t>Fejezetek a gyűrűelméletből (gy)</t>
  </si>
  <si>
    <t>fegyur1u0um17gm</t>
  </si>
  <si>
    <t>Erős: gyural1u0um17em</t>
  </si>
  <si>
    <t>komalg1u0um17em</t>
  </si>
  <si>
    <t>Kommutatív algebra (ea)</t>
  </si>
  <si>
    <t>Gyenge: komalg1u0um17gm</t>
  </si>
  <si>
    <t>Kommutatív algebra (gy)</t>
  </si>
  <si>
    <t>Károlyi Gyula</t>
  </si>
  <si>
    <t>komalg1u0um17gm</t>
  </si>
  <si>
    <t>liealg1u0um17em</t>
  </si>
  <si>
    <t>Lie-algebrák (ea)</t>
  </si>
  <si>
    <t>Gyenge: liealg1u0um17gm</t>
  </si>
  <si>
    <t>Lie-algebrák (gy)</t>
  </si>
  <si>
    <t>liealg1u0um17gm</t>
  </si>
  <si>
    <t>unalgh1u0um17em</t>
  </si>
  <si>
    <t>Univerzális algebra és hálóelmélet (ea)</t>
  </si>
  <si>
    <t>Univerzális algebra és hálóelmélet (gy)</t>
  </si>
  <si>
    <t>Kiss Emil</t>
  </si>
  <si>
    <t>Számelmélet (SZE)</t>
  </si>
  <si>
    <t>algsza1u0um17em</t>
  </si>
  <si>
    <t>Algebrai számelmélet (ea)</t>
  </si>
  <si>
    <t>Gyenge: algsza1u0um17gm</t>
  </si>
  <si>
    <t>Algebrai számelmélet (gy)</t>
  </si>
  <si>
    <t>algsza1u0um17gm</t>
  </si>
  <si>
    <t>exposz1u0um17em</t>
  </si>
  <si>
    <t>Exponenciális összegek a számélmeletben (ea)</t>
  </si>
  <si>
    <t>Sárközy András, 
Gyarmati Katalin</t>
  </si>
  <si>
    <t>kombsz1u0um17em</t>
  </si>
  <si>
    <t>Kombinatorikus számelmélet (ea)</t>
  </si>
  <si>
    <t>Sárközy András, 
Károlyi Gyula</t>
  </si>
  <si>
    <t>multsz1u0um17em</t>
  </si>
  <si>
    <t>Multiplikativ számelmélet (ea)</t>
  </si>
  <si>
    <t>Szalay Mihály</t>
  </si>
  <si>
    <t>anfkft1u0um17em</t>
  </si>
  <si>
    <t>Analitikus fejezetek a komplex függvénytanból (ea)</t>
  </si>
  <si>
    <t>banalg1u0um17em</t>
  </si>
  <si>
    <t>Banach*-algebrák ábrázolásai és absztrakt harmonikus analízis (ea)</t>
  </si>
  <si>
    <t>Gyenge: banalg1u0um17gm</t>
  </si>
  <si>
    <t>Banach*-algebrák ábrázolásai és absztrakt harmonikus analízis (gy)</t>
  </si>
  <si>
    <t>Tarcsay Zsigmond</t>
  </si>
  <si>
    <t>banalg1u0um17gm</t>
  </si>
  <si>
    <t>dindif1u0um17em</t>
  </si>
  <si>
    <t>Dinamikai rendszerek és differenciálegyenletek 1 (ea)</t>
  </si>
  <si>
    <t>Gyenge: dindif1u0um17gm</t>
  </si>
  <si>
    <t>Dinamikai rendszerek és differenciálegyenletek 1 (gy)</t>
  </si>
  <si>
    <t>dindif1u0um17gm</t>
  </si>
  <si>
    <t>dindif2u0um17em</t>
  </si>
  <si>
    <t>Dinamikai rendszerek és differenciálegyenletek 2 (ea)</t>
  </si>
  <si>
    <t>Erős: dindif1u0um17em</t>
  </si>
  <si>
    <t>dinrsz1u0um17em</t>
  </si>
  <si>
    <t>Dinamikus rendszerek (ea)</t>
  </si>
  <si>
    <t>Buczolich Zoltán</t>
  </si>
  <si>
    <t>disdin1u0um17em</t>
  </si>
  <si>
    <t>Diszkrét dinamikus rendszerek (ea)</t>
  </si>
  <si>
    <t>elpdnm1u0um17em</t>
  </si>
  <si>
    <t>Elliptikus parciális differenciálegyenletek numerikus módszerei és alkalmazásai 1 (ea)</t>
  </si>
  <si>
    <t>Gyenge: elpdnm1u0um17gm</t>
  </si>
  <si>
    <t>Elliptikus parciális differenciálegyenletek numerikus módszerei és alkalmazásai 1 (gy)</t>
  </si>
  <si>
    <t>Karátson János</t>
  </si>
  <si>
    <t>elpdnm1u0um17gm</t>
  </si>
  <si>
    <t>elpdnm2u0um17em</t>
  </si>
  <si>
    <t>Elliptikus parciális differenciálegyenletek numerikus módszerei és alkalmazásai 2 (ea)</t>
  </si>
  <si>
    <t>Erős: elpdnm1u0um17em</t>
  </si>
  <si>
    <t>ergode1u0um17em</t>
  </si>
  <si>
    <t>Ergodelmélet (ea)</t>
  </si>
  <si>
    <t>gefkft1u0um17em</t>
  </si>
  <si>
    <t>Geometriai fejezetek a komplex függvénytanból (ea)</t>
  </si>
  <si>
    <t>Sigray István</t>
  </si>
  <si>
    <t>gemert1u0um17em</t>
  </si>
  <si>
    <t>Geometriai mértékelmélet (ea)</t>
  </si>
  <si>
    <t>Gyenge: gemert1u0um17gm</t>
  </si>
  <si>
    <t>Geometriai mértékelmélet (gy)</t>
  </si>
  <si>
    <t>Keleti Tamás</t>
  </si>
  <si>
    <t>gemert1u0um17gm</t>
  </si>
  <si>
    <t>Erős: vfejan1u0um17em</t>
  </si>
  <si>
    <t>ifpdnm1u0um17em</t>
  </si>
  <si>
    <t>Időfüggő parciális differenciálegyenletek numerikus módszerei és alkalmazásai 1 (ea)</t>
  </si>
  <si>
    <t>Gyenge: ifpdnm1u0um17gm</t>
  </si>
  <si>
    <t>Időfüggő parciális differenciálegyenletek numerikus módszerei és alkalmazásai 1 (gy)</t>
  </si>
  <si>
    <t>Faragó István, 
Izsák Ferenc</t>
  </si>
  <si>
    <t>ifpdnm1u0um17gm</t>
  </si>
  <si>
    <t>Erős: numkde1u0um17em</t>
  </si>
  <si>
    <t>Numerikus modellezés és közönséges differenciálegyenletek numerikus megoldási módszerei 1 (ea)</t>
  </si>
  <si>
    <t>ifpdnm2u0um17em</t>
  </si>
  <si>
    <t>Időfüggő parciális differenciálegyenletek numerikus módszerei és alkalmazásai 2 (ea)</t>
  </si>
  <si>
    <t>Gyenge: ifpdnm2u0um17gm</t>
  </si>
  <si>
    <t>Időfüggő parciális differenciálegyenletek numerikus módszerei és alkalmazásai 2 (gy)</t>
  </si>
  <si>
    <t>ifpdnm2u0um17gm</t>
  </si>
  <si>
    <t>Erős: ifpdnm1u0um17em</t>
  </si>
  <si>
    <t>kompdi1u0um17em</t>
  </si>
  <si>
    <t>Komplex dinamika (ea)</t>
  </si>
  <si>
    <t>kompso1u0um17em</t>
  </si>
  <si>
    <t>Komplex sokaságok (ea)</t>
  </si>
  <si>
    <t>Gyenge: kompso1u0um17gm</t>
  </si>
  <si>
    <t>Komplex sokaságok (gy)</t>
  </si>
  <si>
    <t>kompso1u0um17gm</t>
  </si>
  <si>
    <t>lehalm1u0um17em</t>
  </si>
  <si>
    <t>Leíró halmazelmélet (ea)</t>
  </si>
  <si>
    <t>Gyenge: lehalm1u0um17gm</t>
  </si>
  <si>
    <t>Leíró halmazelmélet (gy)</t>
  </si>
  <si>
    <t>Laczkovich Miklós</t>
  </si>
  <si>
    <t>lehalm1u0um17gm</t>
  </si>
  <si>
    <t>linpde1u0um17em</t>
  </si>
  <si>
    <t>Lineáris parciális differenciálegyenletek (ea)</t>
  </si>
  <si>
    <t>Gyenge: linpde1u0um17gm</t>
  </si>
  <si>
    <t>Lineáris parciális differenciálegyenletek (gy)</t>
  </si>
  <si>
    <t>Simon László</t>
  </si>
  <si>
    <t>linpde1u0um17gm</t>
  </si>
  <si>
    <t>nkophtu0um17em</t>
  </si>
  <si>
    <t>Nemkorlátos operátorok Hilbert téren (ea)</t>
  </si>
  <si>
    <t>nnfunk1u0um17em</t>
  </si>
  <si>
    <t>Nemlineáris és numerikus funkcionálanalízis (ea)</t>
  </si>
  <si>
    <t>Gyenge: nnfunk1u0um17gm</t>
  </si>
  <si>
    <t>Nemlineáris és numerikus funkcionálanalízis (gy)</t>
  </si>
  <si>
    <t>nnfunk1u0um17gm</t>
  </si>
  <si>
    <t>nlinpd1u0um17em</t>
  </si>
  <si>
    <t>Nemlineáris parciális differenciálegyenletek (ea)</t>
  </si>
  <si>
    <t>Erős: linpde1u0um17em</t>
  </si>
  <si>
    <t>numkde1u0um17em</t>
  </si>
  <si>
    <t>Gyenge: numkde1u0um17gm</t>
  </si>
  <si>
    <t>Numerikus modellezés és közönséges differenciálegyenletek numerikus megoldási módszerei 1 (gy)</t>
  </si>
  <si>
    <t>Faragó István</t>
  </si>
  <si>
    <t>numkde1u0um17gm</t>
  </si>
  <si>
    <t>numkde2u0um17em</t>
  </si>
  <si>
    <t>Numerikus modellezés és közönséges differenciálegyenletek numerikus megoldási módszerei 2 (ea)</t>
  </si>
  <si>
    <t>Gyenge: numkde2u0um17gm</t>
  </si>
  <si>
    <t>Numerikus modellezés és közönséges differenciálegyenletek numerikus megoldási módszerei 2 (gy)</t>
  </si>
  <si>
    <t>numkde2u0um17gm</t>
  </si>
  <si>
    <t>opfcso1u0um17em</t>
  </si>
  <si>
    <t>Operátorfélcsoportok (ea)</t>
  </si>
  <si>
    <t>Gyenge: opfcso1u0um17gm</t>
  </si>
  <si>
    <t>Operátorfélcsoportok (gy)</t>
  </si>
  <si>
    <t>Bátkai András</t>
  </si>
  <si>
    <t>opfcso1u0um17gm</t>
  </si>
  <si>
    <t>riefel1u0um17em</t>
  </si>
  <si>
    <t>Riemann-felületek (ea)</t>
  </si>
  <si>
    <t>specfv1u0um17em</t>
  </si>
  <si>
    <t>Speciális függvények (ea)</t>
  </si>
  <si>
    <t>topvtb1u0um17em</t>
  </si>
  <si>
    <t>Topologikus vektorterek és Banach-algebrák (ea)</t>
  </si>
  <si>
    <t>Gyenge: topvtb1u0um17gm</t>
  </si>
  <si>
    <t>Topologikus vektorterek és Banach-algebrák (gy)</t>
  </si>
  <si>
    <t>topvtb1u0um17gm</t>
  </si>
  <si>
    <t>hardgr1u0um17em</t>
  </si>
  <si>
    <t>A 3D grafika geometriai alapjai (ea)</t>
  </si>
  <si>
    <t>Gyenge: hardgr1u0um17gm</t>
  </si>
  <si>
    <t>A 3D grafika geometriai alapjai (gy)</t>
  </si>
  <si>
    <t>Kertész Gábor</t>
  </si>
  <si>
    <t>hardgr1u0um17gm</t>
  </si>
  <si>
    <t>aldims1u0um17em</t>
  </si>
  <si>
    <t>Alacsony dimenziós sokaságok (ea)</t>
  </si>
  <si>
    <t>Stipsicz András, 
Szűcs András</t>
  </si>
  <si>
    <t>aldito1u0um17em</t>
  </si>
  <si>
    <t>Algebrai és differenciáltopológia (ea)</t>
  </si>
  <si>
    <t>Gyenge: aldito1u0um17gm</t>
  </si>
  <si>
    <t>Algebrai és differenciáltopológia (gy)</t>
  </si>
  <si>
    <t>aldito1u0um17gm</t>
  </si>
  <si>
    <t>alggeo1u0um17em</t>
  </si>
  <si>
    <t>Algebrai geometria (ea)</t>
  </si>
  <si>
    <t>Gyenge: alggeo1u0um17gm</t>
  </si>
  <si>
    <t>Algebrai geometria (gy)</t>
  </si>
  <si>
    <t>Némethi András</t>
  </si>
  <si>
    <t>alggeo1u0um17gm</t>
  </si>
  <si>
    <t>ankong1u0um17em</t>
  </si>
  <si>
    <t>Analitikus konvex geometria (ea)</t>
  </si>
  <si>
    <t>Gyenge: ankong1u0um17gm</t>
  </si>
  <si>
    <t>Analitikus konvex geometria (gy)</t>
  </si>
  <si>
    <t>Ifj. Böröczky Károly</t>
  </si>
  <si>
    <t>ankong1u0um17gm</t>
  </si>
  <si>
    <t>diftop1u0um17gm</t>
  </si>
  <si>
    <t>Differenciáltopológia gyakorlat (gy)</t>
  </si>
  <si>
    <t>digeop1u0um17em</t>
  </si>
  <si>
    <t>Diszkrét geometriai problémák (ea)</t>
  </si>
  <si>
    <t>Gyenge: digeop1u0um17gm</t>
  </si>
  <si>
    <t>Diszkrét geometriai problémák (gy)</t>
  </si>
  <si>
    <t>Naszódi Márton</t>
  </si>
  <si>
    <t>digeop1u0um17gm</t>
  </si>
  <si>
    <t>geomod1u0um17gm</t>
  </si>
  <si>
    <t>Geometriai modellezés (ea)</t>
  </si>
  <si>
    <t>kokong1u0um17em</t>
  </si>
  <si>
    <t>Kombinatorikus konvex geometria (ea)</t>
  </si>
  <si>
    <t>Gyenge: kokong1u0um17gm</t>
  </si>
  <si>
    <t>Kombinatorikus konvex geometria (gy)</t>
  </si>
  <si>
    <t>kokong1u0um17gm</t>
  </si>
  <si>
    <t>liecso1u0um17em</t>
  </si>
  <si>
    <t>Lie-csoportok (ea)</t>
  </si>
  <si>
    <t>Gyenge: liecso1u0um17gm</t>
  </si>
  <si>
    <t>Lie-csoportok (gy)</t>
  </si>
  <si>
    <t>liecso1u0um17gm</t>
  </si>
  <si>
    <t>riegeo1u0um17em</t>
  </si>
  <si>
    <t>Riemann-geometria 1 (ea)</t>
  </si>
  <si>
    <t>Gyenge: riegeo1u0um17gm</t>
  </si>
  <si>
    <t>Riemann-geometria 1 (gy)</t>
  </si>
  <si>
    <t>riegeo1u0um17gm</t>
  </si>
  <si>
    <t>riegeo2u0um17em</t>
  </si>
  <si>
    <t>Riemann-geometria 2 (ea)</t>
  </si>
  <si>
    <t>Gyenge: riegeo2u0um17gm</t>
  </si>
  <si>
    <t>Riemann-geometria 2 (gy)</t>
  </si>
  <si>
    <t>riegeo2u0um17gm</t>
  </si>
  <si>
    <t>surdig1u0um17em</t>
  </si>
  <si>
    <t>Sűrűségi problémák a diszkrét geometriában (ea)</t>
  </si>
  <si>
    <t>Gyenge: surdig1u0um17gm</t>
  </si>
  <si>
    <t>Sűrűségi problémák a diszkrét geometriában (gy)</t>
  </si>
  <si>
    <t>surdig1u0um17gm</t>
  </si>
  <si>
    <t>szimte1u0um17em</t>
  </si>
  <si>
    <t>Szimmetrikus terek (ea)</t>
  </si>
  <si>
    <t>Gyenge: szimte1u0um17gm</t>
  </si>
  <si>
    <t>Szimmetrikus terek (gy)</t>
  </si>
  <si>
    <t>szimte1u0um17gm</t>
  </si>
  <si>
    <t>szinto1u0um17em</t>
  </si>
  <si>
    <t>Szingularitások topológiája (ea)</t>
  </si>
  <si>
    <t>Némethi András, 
Szűcs András</t>
  </si>
  <si>
    <t>veggeo1u0um17em</t>
  </si>
  <si>
    <t>Véges geometria (ea)</t>
  </si>
  <si>
    <t>Sztochasztika (SZT)</t>
  </si>
  <si>
    <t>aringa1u0um17em</t>
  </si>
  <si>
    <t>Áringadozások (ea)</t>
  </si>
  <si>
    <t>bevinf1u0um17em</t>
  </si>
  <si>
    <t>Bevezetés az információelméletbe (ea)</t>
  </si>
  <si>
    <t>eltael1u0um17em</t>
  </si>
  <si>
    <t>Élettartamadatok elemzése (ea)</t>
  </si>
  <si>
    <t>fugnov1u0um17em</t>
  </si>
  <si>
    <t>Független növekményű folyamatok, határeloszlás-tételek (ea)</t>
  </si>
  <si>
    <t>Prokaj Vilmos</t>
  </si>
  <si>
    <t>idosor1u0um17em</t>
  </si>
  <si>
    <t>Idősorok elemzése 1 (ea)</t>
  </si>
  <si>
    <t>Erős: stacfo1u0um17em</t>
  </si>
  <si>
    <t>Stacionárius folyamatok (ea)</t>
  </si>
  <si>
    <t>Márkus László</t>
  </si>
  <si>
    <t>idosor1u0um17gm</t>
  </si>
  <si>
    <t>Idősorok elemzése 1 (gy)</t>
  </si>
  <si>
    <t>idosor2u0um17em</t>
  </si>
  <si>
    <t>Idősorok elemzése 2 (ea)</t>
  </si>
  <si>
    <t>Erős: idosor1u0um17em</t>
  </si>
  <si>
    <t>idosor2u0um17gm</t>
  </si>
  <si>
    <t>Idősorok elemzése 2 (gy)</t>
  </si>
  <si>
    <t>infsta1u0um17em</t>
  </si>
  <si>
    <t>Információelméleti módszerek a statisztikában (ea)</t>
  </si>
  <si>
    <t>Szabó István</t>
  </si>
  <si>
    <t>kriptg1u0um17em</t>
  </si>
  <si>
    <t>Kriptográfia (ea)</t>
  </si>
  <si>
    <t>C</t>
  </si>
  <si>
    <t>penzfo1u0um17em</t>
  </si>
  <si>
    <t>Pénzügyi folyamatok 1 (ea)</t>
  </si>
  <si>
    <t>penzfo2u0um17em</t>
  </si>
  <si>
    <t>Pénzügyi folyamatok 2 (ea)</t>
  </si>
  <si>
    <t>Erős: penzfo1u0um17em</t>
  </si>
  <si>
    <t>spsztf1u0um17em</t>
  </si>
  <si>
    <t>Speciális sztochasztikus folyamatok (ea)</t>
  </si>
  <si>
    <t>stacfo1u0um17em</t>
  </si>
  <si>
    <t>Gyenge: stacfo1u0um17gm</t>
  </si>
  <si>
    <t>Stacionárius folyamatok (gy)</t>
  </si>
  <si>
    <t>stacfo1u0um17gm</t>
  </si>
  <si>
    <t>statbe1u0um17em</t>
  </si>
  <si>
    <t>Statisztikai becsléselmélet (ea)</t>
  </si>
  <si>
    <t>stathv1u0um17em</t>
  </si>
  <si>
    <t>Statisztikai hipotézisvizsgálat (ea)</t>
  </si>
  <si>
    <t>statpr2u0um17gm</t>
  </si>
  <si>
    <t>Statisztikai programcsomagok 2 (gy)</t>
  </si>
  <si>
    <t>Erős: tdimst1u0um17em</t>
  </si>
  <si>
    <t>adatba1u0um17em</t>
  </si>
  <si>
    <t>Adatbányászat (ea)</t>
  </si>
  <si>
    <t>Gyenge: adatba1u0um17gm</t>
  </si>
  <si>
    <t>Adatbányászat (gy)</t>
  </si>
  <si>
    <t>Lukács András</t>
  </si>
  <si>
    <t>adatba1u0um17gm</t>
  </si>
  <si>
    <t>algadt1u0um17em</t>
  </si>
  <si>
    <t>Algoritmusok és adatstruktúrák tervezése, elemzése és implementálása 1 (ea)</t>
  </si>
  <si>
    <t>Erős: algelm1u0um17em</t>
  </si>
  <si>
    <t>algadt1u0um17gm</t>
  </si>
  <si>
    <t>Algoritmusok és adatstruktúrák tervezése, elemzése és implementálása 1 (gy)</t>
  </si>
  <si>
    <t>algadt2u0um17em</t>
  </si>
  <si>
    <t>Algoritmusok és adatstruktúrák tervezése, elemzése és implementálása 2 (ea)</t>
  </si>
  <si>
    <t>alkdim1u0um17sm</t>
  </si>
  <si>
    <t>Alkalmazott diszkrét matematika szeminárium (sz)</t>
  </si>
  <si>
    <t>CK</t>
  </si>
  <si>
    <t>bioinf1u0um17em</t>
  </si>
  <si>
    <t>Bioinformatika (ea)</t>
  </si>
  <si>
    <t>Gyenge: bioinf1u0um17gm</t>
  </si>
  <si>
    <t>Bioinformatika (gy)</t>
  </si>
  <si>
    <t>bioinf1u0um17gm</t>
  </si>
  <si>
    <t>bonyel1u0um17em</t>
  </si>
  <si>
    <t>Bonyolultságelmélet (ea)</t>
  </si>
  <si>
    <t>Gyenge: bonyel1u0um17gm</t>
  </si>
  <si>
    <t>Bonyolultságelmélet (gy)</t>
  </si>
  <si>
    <t>bonyel1u0um17gm</t>
  </si>
  <si>
    <t>bonysz1u0um17sm</t>
  </si>
  <si>
    <t>Bonyolultságelmélet szeminárium (sz)</t>
  </si>
  <si>
    <t>Erős: bonyel1u0um17em</t>
  </si>
  <si>
    <t>dimate2u0um17em</t>
  </si>
  <si>
    <t>Diszkrét matematika 2 (ea)</t>
  </si>
  <si>
    <t>Erős: dimate1u0um17em</t>
  </si>
  <si>
    <t>geoalg1u0um17em</t>
  </si>
  <si>
    <t>Geometriai algoritmusok (ea)</t>
  </si>
  <si>
    <t>Pálvölgyi Dömötör</t>
  </si>
  <si>
    <t>grafsz1u0um17sm</t>
  </si>
  <si>
    <t>Gráfelmélet szeminárium (sz)</t>
  </si>
  <si>
    <t>halmel1u0um17em</t>
  </si>
  <si>
    <t>Halmazelmélet 1 (ea)</t>
  </si>
  <si>
    <t>halmel2u0um17em</t>
  </si>
  <si>
    <t>Halmazelmélet 2 (ea)</t>
  </si>
  <si>
    <t>Erős: halmel1u0um17em</t>
  </si>
  <si>
    <t>kodszi1u0um17em</t>
  </si>
  <si>
    <t>Kódok és szimmetrikus struktúrák (ea)</t>
  </si>
  <si>
    <t>Szőnyi Tamás</t>
  </si>
  <si>
    <t>kriptl1u0um17em</t>
  </si>
  <si>
    <t>Kriptológia (ea)</t>
  </si>
  <si>
    <t>Gyenge: kriptl1u0um17gm</t>
  </si>
  <si>
    <t>Kriptológia (gy)</t>
  </si>
  <si>
    <t>Sziklai Péter</t>
  </si>
  <si>
    <t>kriptl1u0um17gm</t>
  </si>
  <si>
    <t>vfejgr1u0um17em</t>
  </si>
  <si>
    <t>Válogatott fejezetek a gráfelméletből (ea)</t>
  </si>
  <si>
    <t>wwwhal1u0um17em</t>
  </si>
  <si>
    <t>WWW és hálózatok matematikája (ea)</t>
  </si>
  <si>
    <t>Benczúr András</t>
  </si>
  <si>
    <t>appalg1u0um17em</t>
  </si>
  <si>
    <t>Approximációs algoritmusok (ea)</t>
  </si>
  <si>
    <t>k</t>
  </si>
  <si>
    <t>Jordán Tibor</t>
  </si>
  <si>
    <t>opkuta1u0um17em</t>
  </si>
  <si>
    <t>Az operációkutatás alkalmazásai (ea)</t>
  </si>
  <si>
    <t>Jüttner Alpár</t>
  </si>
  <si>
    <t>egertp1u0um17em</t>
  </si>
  <si>
    <t>Egészértékű programozás 1 (ea)</t>
  </si>
  <si>
    <t>Király Tamás</t>
  </si>
  <si>
    <t>egertp2u0um17em</t>
  </si>
  <si>
    <t>Egészértékű programozás 2 (ea)</t>
  </si>
  <si>
    <t>grafel1u0um17em</t>
  </si>
  <si>
    <t>Gráfelmélet (ea)</t>
  </si>
  <si>
    <t>Frank András, 
Király Zoltán</t>
  </si>
  <si>
    <t>grafel1u0um17gm</t>
  </si>
  <si>
    <t>Gráfelmélet gyakorlat (gy)</t>
  </si>
  <si>
    <t>gy</t>
  </si>
  <si>
    <t>jateke1u0um17em</t>
  </si>
  <si>
    <t>Játékelmélet (ea)</t>
  </si>
  <si>
    <t>kombal1u0um17em</t>
  </si>
  <si>
    <t>Kombinatorikus algoritmusok 1 (ea)</t>
  </si>
  <si>
    <t>Gyenge: kombal1u0um17gm</t>
  </si>
  <si>
    <t>Kombinatorikus algoritmusok 1 (gy)</t>
  </si>
  <si>
    <t>kombal1u0um17gm</t>
  </si>
  <si>
    <t>kombal2u0um17em</t>
  </si>
  <si>
    <t>Kombinatorikus algoritmusok 2 (ea)</t>
  </si>
  <si>
    <t>kombop1u0um17em</t>
  </si>
  <si>
    <t>Kombinatorikus optimalizálási struktúrák (ea)</t>
  </si>
  <si>
    <t>kombsa1u0um17sm</t>
  </si>
  <si>
    <t>Kombinatorikus struktúrák és  algoritmusok  feladatmegoldó szeminárium (sz)</t>
  </si>
  <si>
    <t>lemonl1u0um17gm</t>
  </si>
  <si>
    <t>LEMON library: optimalizációs feladatok megoldása C++-ban (gy)</t>
  </si>
  <si>
    <t>linopt1u0um17em</t>
  </si>
  <si>
    <t>Lineáris optimalizálás (ea)</t>
  </si>
  <si>
    <t>Erős: foptim1u0um17em</t>
  </si>
  <si>
    <t>matroi1u0um17em</t>
  </si>
  <si>
    <t>Matroidelmélet (ea)</t>
  </si>
  <si>
    <t>nlinop1u0um17em</t>
  </si>
  <si>
    <t>Nemlineáris optimalizálás (ea)</t>
  </si>
  <si>
    <t>opkszg1u0um17gm</t>
  </si>
  <si>
    <t>Operációkutatás számítógépes módszerei (gy)</t>
  </si>
  <si>
    <t>opkutp1u0um17gm</t>
  </si>
  <si>
    <t>Operációkutatási projekt (gy)</t>
  </si>
  <si>
    <t>Kis Tamás</t>
  </si>
  <si>
    <t>polkom1u0um17em</t>
  </si>
  <si>
    <t>Poliéderes kombinatorika (ea)</t>
  </si>
  <si>
    <t>sztopt1u0um17em</t>
  </si>
  <si>
    <t>Sztochasztikus optimalizálás (ea)</t>
  </si>
  <si>
    <t>Gyenge: sztopt1u0um17gm</t>
  </si>
  <si>
    <t>Sztochasztikus optimalizálás (gy)</t>
  </si>
  <si>
    <t>Mádi-Nagy Gergely</t>
  </si>
  <si>
    <t>sztopt1u0um17gm</t>
  </si>
  <si>
    <t>termir1u0um17em</t>
  </si>
  <si>
    <t>Termelésirányítás (ea)</t>
  </si>
  <si>
    <t>utemel1u0um17em</t>
  </si>
  <si>
    <t>Ütemezéselmélet (ea)</t>
  </si>
  <si>
    <t>Blokkon kívül (EKM)</t>
  </si>
  <si>
    <t>Kötelező elvégezni</t>
  </si>
  <si>
    <t>egykut1u0um17gm</t>
  </si>
  <si>
    <t>Egyéni kutatómunka 1 (gy)</t>
  </si>
  <si>
    <t>Hf</t>
  </si>
  <si>
    <t>Célszerű az 1. félévben fölvenni.</t>
  </si>
  <si>
    <t>egykut2u0um17gm</t>
  </si>
  <si>
    <t>Egyéni kutatómunka 2 (gy)</t>
  </si>
  <si>
    <t>Célszerű a 2. félévben fölvenni.</t>
  </si>
  <si>
    <t>diplom1u0mm17dm</t>
  </si>
  <si>
    <t>Diplomamunka szeminárium 1</t>
  </si>
  <si>
    <t>diplom2u0mm17dm</t>
  </si>
  <si>
    <t>Diplomamunka szeminárium 2</t>
  </si>
  <si>
    <t>Erős: diplom1u0mm17dm</t>
  </si>
  <si>
    <t>Jelölések: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</si>
  <si>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</si>
  <si>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</si>
  <si>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</si>
  <si>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</si>
  <si>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</si>
  <si>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</si>
  <si>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</si>
  <si>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</si>
  <si>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</si>
  <si>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(t) = társfelvétel</t>
  </si>
  <si>
    <t>Tárgyak típusa</t>
  </si>
  <si>
    <t>k=kötelező</t>
  </si>
  <si>
    <t>v=választható</t>
  </si>
  <si>
    <t>Követelmények:</t>
  </si>
  <si>
    <t xml:space="preserve">Megszerzendő: 120 kredit. Ebből: </t>
  </si>
  <si>
    <t xml:space="preserve">A. 15 kredit elméleti alapozás </t>
  </si>
  <si>
    <r>
      <rPr>
        <sz val="10"/>
        <rFont val="Arial"/>
        <family val="2"/>
      </rPr>
      <t xml:space="preserve">Elengedve a matematika és alkalmazott matematika szakirányról érkezőknek, ők helyette szabad </t>
    </r>
    <r>
      <rPr>
        <b/>
        <sz val="10"/>
        <rFont val="Arial"/>
        <family val="2"/>
      </rPr>
      <t xml:space="preserve">matematikai </t>
    </r>
    <r>
      <rPr>
        <sz val="10"/>
        <rFont val="Arial"/>
        <family val="2"/>
      </rPr>
      <t>krediteket vehetnek föl</t>
    </r>
  </si>
  <si>
    <t>B. 37 kredit szakmai törzsanyag</t>
  </si>
  <si>
    <t>B és C együtt legalább 79 kredit</t>
  </si>
  <si>
    <t>C. 36 kredit differenciált szakmai anyag</t>
  </si>
  <si>
    <t>D. 20 kredit a diplomamunka szemináriumokra</t>
  </si>
  <si>
    <t>További 6 szabad kredit.</t>
  </si>
  <si>
    <t>A BSc-s tárgyak egyéb, a BSc tanmenetében szereplő előfeltételei alól (a korábbi tanulmányok alapján) mentesség kérhető.</t>
  </si>
  <si>
    <t>A B. és C. rész megszorításai a megfelelő résznél olvashatók a megjegyzés oszlopában.</t>
  </si>
  <si>
    <t>Előadás</t>
  </si>
  <si>
    <t>Gyakorlat</t>
  </si>
  <si>
    <t>Labor</t>
  </si>
  <si>
    <t>Kötelezően választható</t>
  </si>
  <si>
    <t>kollokvium (5)</t>
  </si>
  <si>
    <t>gyakorlati jegy (5)</t>
  </si>
  <si>
    <t>C/D típusú kollokvium (5)</t>
  </si>
  <si>
    <t>Kötelező</t>
  </si>
  <si>
    <t>gyakorlati jegy (3)</t>
  </si>
  <si>
    <t>követelmémy</t>
  </si>
  <si>
    <t>Tárgyköveletmény</t>
  </si>
  <si>
    <t>aláírás (2)</t>
  </si>
  <si>
    <t>gyakorlati jegy (2)</t>
  </si>
  <si>
    <t>Szeminárium</t>
  </si>
  <si>
    <t>Szakdolgozati konzultáció</t>
  </si>
  <si>
    <t>Szabadon választható</t>
  </si>
  <si>
    <t>Szigorlat (5)</t>
  </si>
  <si>
    <t>beszámoló (3)</t>
  </si>
  <si>
    <t>Matematikus mesterszak 2017: tantervi háló  (megjegyzések a lap alján és az utolsó oszlopban)</t>
  </si>
  <si>
    <t xml:space="preserve">Kötelezően választható (KOT) </t>
  </si>
  <si>
    <t>D. Diplomamunka</t>
  </si>
  <si>
    <t>unalgh1u0um17gm</t>
  </si>
  <si>
    <t>Gyenge: unalgh1u0um17gm</t>
  </si>
  <si>
    <t>Algebra4E-m</t>
  </si>
  <si>
    <t>Algebra4G-m</t>
  </si>
  <si>
    <t>Analízis4E-m</t>
  </si>
  <si>
    <t>Analízis4G-m</t>
  </si>
  <si>
    <t>Bevezetés a differenciálgeometriábaE-m</t>
  </si>
  <si>
    <t>Bevezetés a differenciálgeometriábaG-m</t>
  </si>
  <si>
    <t>Bevezetés a topológiábaE-m</t>
  </si>
  <si>
    <t>Bevezetés a topológiábaG-m</t>
  </si>
  <si>
    <t>DifferenciálegyenletekE-ma</t>
  </si>
  <si>
    <t>DifferenciálegyenletekG-ma</t>
  </si>
  <si>
    <t>Geometria3E-m</t>
  </si>
  <si>
    <t>Geometria3G-m</t>
  </si>
  <si>
    <t>Funkcionálanalízis1E-m</t>
  </si>
  <si>
    <t>Funkcionálanalízis1G-m</t>
  </si>
  <si>
    <t>HalmazelméletE-m</t>
  </si>
  <si>
    <t>Komplex függvénytanE-m</t>
  </si>
  <si>
    <t>Komplex függvénytanG-m</t>
  </si>
  <si>
    <t>Operációkutatás1E-ma</t>
  </si>
  <si>
    <t>Operációkutatás1G-ma</t>
  </si>
  <si>
    <t>SzámítástudományE-ma</t>
  </si>
  <si>
    <t>SzámítástudományG-ma</t>
  </si>
  <si>
    <t>A sokaságok differenciálgeometriájaE-m</t>
  </si>
  <si>
    <t>A sokaságok differenciálgeometriájaG-m</t>
  </si>
  <si>
    <t>Algebrai topológiaE-m</t>
  </si>
  <si>
    <t>Algebrai topológiaG-m</t>
  </si>
  <si>
    <t>Parciális differenciálegyenletekE-ma</t>
  </si>
  <si>
    <t>Parciális differenciálegyenletekG-ma</t>
  </si>
  <si>
    <t>Számelmélet2E-m</t>
  </si>
  <si>
    <t>Fourier-analízisE-ma</t>
  </si>
  <si>
    <t>Fourier-analízisG-ma</t>
  </si>
  <si>
    <t>Funkcionálanalízis2E-m</t>
  </si>
  <si>
    <t>Funkcionálanalízis2G-m</t>
  </si>
  <si>
    <t>Matematikai logikaE-m</t>
  </si>
  <si>
    <t>Matematikai logikaG-m</t>
  </si>
  <si>
    <t>A választható tárgyak nem minden évben kerülnek meghirdetésre, a meghirdetéssel kapcsolatban a tárgyfelelős ad tájékoztatást.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</si>
</sst>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  <numFmt numFmtId="165" formatCode="yyyy\-mm\-dd"/>
  </numFmts>
  <fonts count="65">
    <font>
      <sz val="10"/>
      <name val="Arial"/>
      <family val="2"/>
    </font>
    <font>
      <sz val="11"/>
      <color indexed="55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6"/>
      <color indexed="55"/>
      <name val="Times New Roman"/>
      <family val="1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0"/>
      <color indexed="21"/>
      <name val="Arial"/>
      <family val="2"/>
    </font>
    <font>
      <b/>
      <sz val="12"/>
      <color indexed="55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33"/>
      <name val="Calibri"/>
      <family val="2"/>
    </font>
    <font>
      <sz val="11"/>
      <color indexed="52"/>
      <name val="Calibri"/>
      <family val="2"/>
    </font>
    <font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C0504D"/>
      <name val="Arial"/>
      <family val="2"/>
    </font>
    <font>
      <b/>
      <sz val="10"/>
      <color rgb="FF4F81BD"/>
      <name val="Arial"/>
      <family val="2"/>
    </font>
    <font>
      <b/>
      <sz val="10"/>
      <color rgb="FFE46C0A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50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4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37" borderId="11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 wrapText="1"/>
    </xf>
    <xf numFmtId="0" fontId="55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5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8" fillId="0" borderId="10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9" fillId="0" borderId="10" xfId="53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56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55" fillId="0" borderId="10" xfId="53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left" vertical="center"/>
      <protection/>
    </xf>
    <xf numFmtId="0" fontId="55" fillId="0" borderId="10" xfId="0" applyFont="1" applyBorder="1" applyAlignment="1">
      <alignment horizontal="left" vertical="center" wrapText="1"/>
    </xf>
    <xf numFmtId="0" fontId="55" fillId="0" borderId="10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6" fillId="0" borderId="10" xfId="53" applyFont="1" applyBorder="1" applyAlignment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 wrapText="1"/>
    </xf>
    <xf numFmtId="0" fontId="0" fillId="39" borderId="0" xfId="0" applyFont="1" applyFill="1" applyAlignment="1">
      <alignment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3" fillId="40" borderId="14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0" fillId="33" borderId="10" xfId="53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1" fillId="35" borderId="10" xfId="53" applyFont="1" applyFill="1" applyBorder="1" applyAlignment="1">
      <alignment horizontal="right" vertical="center"/>
      <protection/>
    </xf>
    <xf numFmtId="164" fontId="61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2" fillId="35" borderId="10" xfId="53" applyFont="1" applyFill="1" applyBorder="1" applyAlignment="1">
      <alignment horizontal="right" vertical="center"/>
      <protection/>
    </xf>
    <xf numFmtId="164" fontId="62" fillId="35" borderId="10" xfId="0" applyNumberFormat="1" applyFont="1" applyFill="1" applyBorder="1" applyAlignment="1">
      <alignment horizontal="center" vertical="center"/>
    </xf>
    <xf numFmtId="0" fontId="63" fillId="35" borderId="10" xfId="53" applyFont="1" applyFill="1" applyBorder="1" applyAlignment="1">
      <alignment horizontal="right" vertical="center"/>
      <protection/>
    </xf>
    <xf numFmtId="164" fontId="63" fillId="35" borderId="10" xfId="0" applyNumberFormat="1" applyFont="1" applyFill="1" applyBorder="1" applyAlignment="1">
      <alignment horizontal="center" vertical="center"/>
    </xf>
    <xf numFmtId="0" fontId="56" fillId="33" borderId="10" xfId="5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6" fillId="36" borderId="10" xfId="53" applyFont="1" applyFill="1" applyBorder="1" applyAlignment="1">
      <alignment horizontal="left" vertical="center"/>
      <protection/>
    </xf>
    <xf numFmtId="0" fontId="5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6" borderId="10" xfId="53" applyFont="1" applyFill="1" applyBorder="1" applyAlignment="1">
      <alignment horizontal="left" vertical="center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4" fillId="37" borderId="10" xfId="0" applyFont="1" applyFill="1" applyBorder="1" applyAlignment="1">
      <alignment vertical="center"/>
    </xf>
    <xf numFmtId="0" fontId="64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E46C0A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66"/>
      <rgbColor rgb="0099CCFF"/>
      <rgbColor rgb="00FF99CC"/>
      <rgbColor rgb="00CC99FF"/>
      <rgbColor rgb="00D9D9D9"/>
      <rgbColor rgb="003399FF"/>
      <rgbColor rgb="0033CCCC"/>
      <rgbColor rgb="0099FF66"/>
      <rgbColor rgb="00FFCC00"/>
      <rgbColor rgb="00FF950E"/>
      <rgbColor rgb="00FF6600"/>
      <rgbColor rgb="004F81BD"/>
      <rgbColor rgb="00969696"/>
      <rgbColor rgb="00003366"/>
      <rgbColor rgb="0000CC33"/>
      <rgbColor rgb="00003300"/>
      <rgbColor rgb="00333300"/>
      <rgbColor rgb="00FF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9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22.57421875" style="1" customWidth="1"/>
    <col min="2" max="2" width="85.421875" style="2" customWidth="1"/>
    <col min="3" max="6" width="3.57421875" style="1" customWidth="1"/>
    <col min="7" max="10" width="5.140625" style="1" customWidth="1"/>
    <col min="11" max="11" width="3.57421875" style="1" customWidth="1"/>
    <col min="12" max="12" width="4.140625" style="2" customWidth="1"/>
    <col min="13" max="13" width="33.140625" style="1" customWidth="1"/>
    <col min="14" max="14" width="47.00390625" style="1" customWidth="1"/>
    <col min="15" max="15" width="6.140625" style="1" customWidth="1"/>
    <col min="16" max="16" width="10.421875" style="1" customWidth="1"/>
    <col min="17" max="17" width="6.140625" style="1" customWidth="1"/>
    <col min="18" max="18" width="10.421875" style="1" customWidth="1"/>
    <col min="19" max="19" width="18.8515625" style="1" customWidth="1"/>
    <col min="20" max="20" width="85.421875" style="3" customWidth="1"/>
    <col min="21" max="16384" width="9.00390625" style="2" customWidth="1"/>
  </cols>
  <sheetData>
    <row r="1" spans="1:256" ht="42" customHeight="1">
      <c r="A1" s="68" t="s">
        <v>622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71" t="s">
        <v>0</v>
      </c>
      <c r="B2" s="71" t="s">
        <v>1</v>
      </c>
      <c r="C2" s="71" t="s">
        <v>2</v>
      </c>
      <c r="D2" s="71"/>
      <c r="E2" s="71"/>
      <c r="F2" s="71"/>
      <c r="G2" s="71" t="s">
        <v>3</v>
      </c>
      <c r="H2" s="71"/>
      <c r="I2" s="71"/>
      <c r="J2" s="71"/>
      <c r="K2" s="72" t="s">
        <v>4</v>
      </c>
      <c r="L2" s="72" t="s">
        <v>5</v>
      </c>
      <c r="M2" s="71" t="s">
        <v>6</v>
      </c>
      <c r="N2" s="71"/>
      <c r="O2" s="71" t="s">
        <v>7</v>
      </c>
      <c r="P2" s="71"/>
      <c r="Q2" s="71" t="s">
        <v>8</v>
      </c>
      <c r="R2" s="71"/>
      <c r="S2" s="71" t="s">
        <v>9</v>
      </c>
      <c r="T2" s="71" t="s">
        <v>10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71"/>
      <c r="B3" s="71"/>
      <c r="C3" s="4">
        <v>1</v>
      </c>
      <c r="D3" s="4">
        <v>2</v>
      </c>
      <c r="E3" s="4">
        <v>3</v>
      </c>
      <c r="F3" s="4">
        <v>4</v>
      </c>
      <c r="G3" s="4" t="s">
        <v>11</v>
      </c>
      <c r="H3" s="4" t="s">
        <v>12</v>
      </c>
      <c r="I3" s="4" t="s">
        <v>13</v>
      </c>
      <c r="J3" s="4" t="s">
        <v>14</v>
      </c>
      <c r="K3" s="72"/>
      <c r="L3" s="72"/>
      <c r="M3" s="71"/>
      <c r="N3" s="71"/>
      <c r="O3" s="71"/>
      <c r="P3" s="71"/>
      <c r="Q3" s="71"/>
      <c r="R3" s="71"/>
      <c r="S3" s="71"/>
      <c r="T3" s="7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1" s="6" customFormat="1" ht="50.25" customHeight="1">
      <c r="A4" s="73" t="s">
        <v>15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39" t="s">
        <v>16</v>
      </c>
      <c r="U4"/>
    </row>
    <row r="5" spans="1:256" ht="12.75" customHeight="1">
      <c r="A5" s="23" t="s">
        <v>17</v>
      </c>
      <c r="B5" s="62" t="s">
        <v>627</v>
      </c>
      <c r="C5" s="75" t="s">
        <v>18</v>
      </c>
      <c r="D5" s="75"/>
      <c r="E5" s="75"/>
      <c r="F5" s="75"/>
      <c r="G5" s="25">
        <v>2</v>
      </c>
      <c r="H5" s="4"/>
      <c r="I5" s="4"/>
      <c r="J5" s="4"/>
      <c r="K5" s="26">
        <v>2</v>
      </c>
      <c r="L5" s="25" t="s">
        <v>19</v>
      </c>
      <c r="M5" s="27" t="s">
        <v>20</v>
      </c>
      <c r="N5" s="64" t="s">
        <v>628</v>
      </c>
      <c r="O5" s="29"/>
      <c r="P5" s="29"/>
      <c r="Q5" s="29"/>
      <c r="R5" s="29"/>
      <c r="S5" s="24" t="s">
        <v>21</v>
      </c>
      <c r="T5" s="7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3" t="s">
        <v>22</v>
      </c>
      <c r="B6" s="62" t="s">
        <v>628</v>
      </c>
      <c r="C6" s="75" t="s">
        <v>18</v>
      </c>
      <c r="D6" s="75"/>
      <c r="E6" s="75"/>
      <c r="F6" s="75"/>
      <c r="G6" s="4"/>
      <c r="H6" s="25">
        <v>2</v>
      </c>
      <c r="I6" s="4"/>
      <c r="J6" s="4"/>
      <c r="K6" s="26">
        <v>3</v>
      </c>
      <c r="L6" s="25" t="s">
        <v>23</v>
      </c>
      <c r="M6" s="30"/>
      <c r="N6" s="65"/>
      <c r="O6" s="29"/>
      <c r="P6" s="29"/>
      <c r="Q6" s="29"/>
      <c r="R6" s="29"/>
      <c r="S6" s="24" t="s">
        <v>21</v>
      </c>
      <c r="T6" s="7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2" t="s">
        <v>24</v>
      </c>
      <c r="B7" s="63" t="s">
        <v>629</v>
      </c>
      <c r="C7" s="75" t="s">
        <v>18</v>
      </c>
      <c r="D7" s="75"/>
      <c r="E7" s="75"/>
      <c r="F7" s="75"/>
      <c r="G7" s="25">
        <v>4</v>
      </c>
      <c r="H7" s="4"/>
      <c r="I7" s="4"/>
      <c r="J7" s="4"/>
      <c r="K7" s="26">
        <v>4</v>
      </c>
      <c r="L7" s="25" t="s">
        <v>19</v>
      </c>
      <c r="M7" s="30" t="s">
        <v>25</v>
      </c>
      <c r="N7" s="66" t="s">
        <v>630</v>
      </c>
      <c r="O7" s="29"/>
      <c r="P7" s="29"/>
      <c r="Q7" s="29"/>
      <c r="R7" s="29"/>
      <c r="S7" s="24" t="s">
        <v>26</v>
      </c>
      <c r="T7" s="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2" t="s">
        <v>27</v>
      </c>
      <c r="B8" s="63" t="s">
        <v>630</v>
      </c>
      <c r="C8" s="75" t="s">
        <v>18</v>
      </c>
      <c r="D8" s="75"/>
      <c r="E8" s="75"/>
      <c r="F8" s="75"/>
      <c r="G8" s="4"/>
      <c r="H8" s="25">
        <v>2</v>
      </c>
      <c r="I8" s="4"/>
      <c r="J8" s="4"/>
      <c r="K8" s="26">
        <v>3</v>
      </c>
      <c r="L8" s="25" t="s">
        <v>23</v>
      </c>
      <c r="M8" s="30"/>
      <c r="N8" s="65"/>
      <c r="O8" s="29"/>
      <c r="P8" s="29"/>
      <c r="Q8" s="29"/>
      <c r="R8" s="29"/>
      <c r="S8" s="24" t="s">
        <v>26</v>
      </c>
      <c r="T8" s="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 t="s">
        <v>28</v>
      </c>
      <c r="B9" s="24" t="s">
        <v>29</v>
      </c>
      <c r="C9" s="75" t="s">
        <v>18</v>
      </c>
      <c r="D9" s="75"/>
      <c r="E9" s="75"/>
      <c r="F9" s="75"/>
      <c r="G9" s="25">
        <v>2</v>
      </c>
      <c r="H9" s="4"/>
      <c r="I9" s="4"/>
      <c r="J9" s="4"/>
      <c r="K9" s="26">
        <v>5</v>
      </c>
      <c r="L9" s="25" t="s">
        <v>19</v>
      </c>
      <c r="M9" s="27"/>
      <c r="N9" s="65"/>
      <c r="O9" s="29"/>
      <c r="P9" s="29"/>
      <c r="Q9" s="29"/>
      <c r="R9" s="29"/>
      <c r="S9" s="24" t="s">
        <v>30</v>
      </c>
      <c r="T9" s="7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32" t="s">
        <v>31</v>
      </c>
      <c r="B10" s="24" t="s">
        <v>32</v>
      </c>
      <c r="C10" s="75" t="s">
        <v>18</v>
      </c>
      <c r="D10" s="75"/>
      <c r="E10" s="75"/>
      <c r="F10" s="75"/>
      <c r="G10" s="25">
        <v>2</v>
      </c>
      <c r="H10" s="4"/>
      <c r="I10" s="4"/>
      <c r="J10" s="4"/>
      <c r="K10" s="26">
        <v>5</v>
      </c>
      <c r="L10" s="25" t="s">
        <v>19</v>
      </c>
      <c r="M10" s="30"/>
      <c r="N10" s="65"/>
      <c r="O10" s="29"/>
      <c r="P10" s="29"/>
      <c r="Q10" s="29"/>
      <c r="R10" s="29"/>
      <c r="S10" s="24" t="s">
        <v>33</v>
      </c>
      <c r="T10" s="7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32" t="s">
        <v>34</v>
      </c>
      <c r="B11" s="63" t="s">
        <v>631</v>
      </c>
      <c r="C11" s="75" t="s">
        <v>18</v>
      </c>
      <c r="D11" s="75"/>
      <c r="E11" s="75"/>
      <c r="F11" s="75"/>
      <c r="G11" s="25">
        <v>2</v>
      </c>
      <c r="H11" s="4"/>
      <c r="I11" s="4"/>
      <c r="J11" s="4"/>
      <c r="K11" s="26">
        <v>2</v>
      </c>
      <c r="L11" s="25" t="s">
        <v>19</v>
      </c>
      <c r="M11" s="30" t="s">
        <v>35</v>
      </c>
      <c r="N11" s="64" t="s">
        <v>632</v>
      </c>
      <c r="O11" s="29"/>
      <c r="P11" s="29"/>
      <c r="Q11" s="29"/>
      <c r="R11" s="29"/>
      <c r="S11" s="24" t="s">
        <v>36</v>
      </c>
      <c r="T11" s="7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32" t="s">
        <v>37</v>
      </c>
      <c r="B12" s="62" t="s">
        <v>632</v>
      </c>
      <c r="C12" s="75" t="s">
        <v>18</v>
      </c>
      <c r="D12" s="75"/>
      <c r="E12" s="75"/>
      <c r="F12" s="75"/>
      <c r="G12" s="4"/>
      <c r="H12" s="25">
        <v>2</v>
      </c>
      <c r="I12" s="4"/>
      <c r="J12" s="4"/>
      <c r="K12" s="26">
        <v>3</v>
      </c>
      <c r="L12" s="25" t="s">
        <v>23</v>
      </c>
      <c r="M12" s="30"/>
      <c r="N12" s="65"/>
      <c r="O12" s="29"/>
      <c r="P12" s="29"/>
      <c r="Q12" s="29"/>
      <c r="R12" s="29"/>
      <c r="S12" s="24" t="s">
        <v>36</v>
      </c>
      <c r="T12" s="7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32" t="s">
        <v>38</v>
      </c>
      <c r="B13" s="63" t="s">
        <v>633</v>
      </c>
      <c r="C13" s="75" t="s">
        <v>18</v>
      </c>
      <c r="D13" s="75"/>
      <c r="E13" s="75"/>
      <c r="F13" s="75"/>
      <c r="G13" s="25">
        <v>2</v>
      </c>
      <c r="H13" s="4"/>
      <c r="I13" s="4"/>
      <c r="J13" s="4"/>
      <c r="K13" s="26">
        <v>2</v>
      </c>
      <c r="L13" s="25" t="s">
        <v>19</v>
      </c>
      <c r="M13" s="30" t="s">
        <v>39</v>
      </c>
      <c r="N13" s="66" t="s">
        <v>634</v>
      </c>
      <c r="O13" s="29"/>
      <c r="P13" s="29"/>
      <c r="Q13" s="29"/>
      <c r="R13" s="29"/>
      <c r="S13" s="24" t="s">
        <v>40</v>
      </c>
      <c r="T13" s="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32" t="s">
        <v>41</v>
      </c>
      <c r="B14" s="63" t="s">
        <v>634</v>
      </c>
      <c r="C14" s="75" t="s">
        <v>18</v>
      </c>
      <c r="D14" s="75"/>
      <c r="E14" s="75"/>
      <c r="F14" s="75"/>
      <c r="G14" s="4"/>
      <c r="H14" s="25">
        <v>2</v>
      </c>
      <c r="I14" s="4"/>
      <c r="J14" s="4"/>
      <c r="K14" s="26">
        <v>3</v>
      </c>
      <c r="L14" s="25" t="s">
        <v>23</v>
      </c>
      <c r="M14" s="30"/>
      <c r="N14" s="65"/>
      <c r="O14" s="29"/>
      <c r="P14" s="29"/>
      <c r="Q14" s="29"/>
      <c r="R14" s="29"/>
      <c r="S14" s="24" t="s">
        <v>40</v>
      </c>
      <c r="T14" s="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32" t="s">
        <v>42</v>
      </c>
      <c r="B15" s="63" t="s">
        <v>635</v>
      </c>
      <c r="C15" s="75" t="s">
        <v>18</v>
      </c>
      <c r="D15" s="75"/>
      <c r="E15" s="75"/>
      <c r="F15" s="75"/>
      <c r="G15" s="25">
        <v>2</v>
      </c>
      <c r="H15" s="4"/>
      <c r="I15" s="4"/>
      <c r="J15" s="4"/>
      <c r="K15" s="26">
        <v>2</v>
      </c>
      <c r="L15" s="25" t="s">
        <v>19</v>
      </c>
      <c r="M15" s="30" t="s">
        <v>43</v>
      </c>
      <c r="N15" s="66" t="s">
        <v>636</v>
      </c>
      <c r="O15" s="29"/>
      <c r="P15" s="29"/>
      <c r="Q15" s="29"/>
      <c r="R15" s="29"/>
      <c r="S15" s="24" t="s">
        <v>44</v>
      </c>
      <c r="T15" s="7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32" t="s">
        <v>45</v>
      </c>
      <c r="B16" s="63" t="s">
        <v>636</v>
      </c>
      <c r="C16" s="75" t="s">
        <v>18</v>
      </c>
      <c r="D16" s="75"/>
      <c r="E16" s="75"/>
      <c r="F16" s="75"/>
      <c r="G16" s="4"/>
      <c r="H16" s="25">
        <v>2</v>
      </c>
      <c r="I16" s="4"/>
      <c r="J16" s="4"/>
      <c r="K16" s="26">
        <v>3</v>
      </c>
      <c r="L16" s="25" t="s">
        <v>23</v>
      </c>
      <c r="M16" s="30"/>
      <c r="N16" s="65"/>
      <c r="O16" s="29"/>
      <c r="P16" s="29"/>
      <c r="Q16" s="29"/>
      <c r="R16" s="29"/>
      <c r="S16" s="24" t="s">
        <v>44</v>
      </c>
      <c r="T16" s="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32" t="s">
        <v>46</v>
      </c>
      <c r="B17" s="63" t="s">
        <v>637</v>
      </c>
      <c r="C17" s="75" t="s">
        <v>18</v>
      </c>
      <c r="D17" s="75"/>
      <c r="E17" s="75"/>
      <c r="F17" s="75"/>
      <c r="G17" s="25">
        <v>3</v>
      </c>
      <c r="H17" s="4"/>
      <c r="I17" s="4"/>
      <c r="J17" s="4"/>
      <c r="K17" s="26">
        <v>3</v>
      </c>
      <c r="L17" s="25" t="s">
        <v>19</v>
      </c>
      <c r="M17" s="30" t="s">
        <v>47</v>
      </c>
      <c r="N17" s="66" t="s">
        <v>638</v>
      </c>
      <c r="O17" s="29"/>
      <c r="P17" s="29"/>
      <c r="Q17" s="29"/>
      <c r="R17" s="29"/>
      <c r="S17" s="24" t="s">
        <v>48</v>
      </c>
      <c r="T17" s="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32" t="s">
        <v>49</v>
      </c>
      <c r="B18" s="63" t="s">
        <v>638</v>
      </c>
      <c r="C18" s="75" t="s">
        <v>18</v>
      </c>
      <c r="D18" s="75"/>
      <c r="E18" s="75"/>
      <c r="F18" s="75"/>
      <c r="G18" s="4"/>
      <c r="H18" s="25">
        <v>2</v>
      </c>
      <c r="I18" s="4"/>
      <c r="J18" s="4"/>
      <c r="K18" s="26">
        <v>3</v>
      </c>
      <c r="L18" s="25" t="s">
        <v>23</v>
      </c>
      <c r="M18" s="30"/>
      <c r="N18" s="65"/>
      <c r="O18" s="29"/>
      <c r="P18" s="29"/>
      <c r="Q18" s="29"/>
      <c r="R18" s="29"/>
      <c r="S18" s="24" t="s">
        <v>48</v>
      </c>
      <c r="T18" s="7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32" t="s">
        <v>50</v>
      </c>
      <c r="B19" s="24" t="s">
        <v>51</v>
      </c>
      <c r="C19" s="75" t="s">
        <v>18</v>
      </c>
      <c r="D19" s="75"/>
      <c r="E19" s="75"/>
      <c r="F19" s="75"/>
      <c r="G19" s="25">
        <v>2</v>
      </c>
      <c r="H19" s="4"/>
      <c r="I19" s="4"/>
      <c r="J19" s="4"/>
      <c r="K19" s="26">
        <v>5</v>
      </c>
      <c r="L19" s="25" t="s">
        <v>19</v>
      </c>
      <c r="M19" s="30"/>
      <c r="N19" s="65"/>
      <c r="O19" s="29"/>
      <c r="P19" s="29"/>
      <c r="Q19" s="29"/>
      <c r="R19" s="29"/>
      <c r="S19" s="24" t="s">
        <v>52</v>
      </c>
      <c r="T19" s="7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32" t="s">
        <v>53</v>
      </c>
      <c r="B20" s="63" t="s">
        <v>639</v>
      </c>
      <c r="C20" s="75" t="s">
        <v>18</v>
      </c>
      <c r="D20" s="75"/>
      <c r="E20" s="75"/>
      <c r="F20" s="75"/>
      <c r="G20" s="25">
        <v>2</v>
      </c>
      <c r="H20" s="4"/>
      <c r="I20" s="4"/>
      <c r="J20" s="4"/>
      <c r="K20" s="26">
        <v>2</v>
      </c>
      <c r="L20" s="25" t="s">
        <v>19</v>
      </c>
      <c r="M20" s="30" t="s">
        <v>54</v>
      </c>
      <c r="N20" s="66" t="s">
        <v>640</v>
      </c>
      <c r="O20" s="29"/>
      <c r="P20" s="29"/>
      <c r="Q20" s="29"/>
      <c r="R20" s="29"/>
      <c r="S20" s="24" t="s">
        <v>55</v>
      </c>
      <c r="T20" s="7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32" t="s">
        <v>56</v>
      </c>
      <c r="B21" s="63" t="s">
        <v>640</v>
      </c>
      <c r="C21" s="75" t="s">
        <v>18</v>
      </c>
      <c r="D21" s="75"/>
      <c r="E21" s="75"/>
      <c r="F21" s="75"/>
      <c r="G21" s="4"/>
      <c r="H21" s="25">
        <v>2</v>
      </c>
      <c r="I21" s="4"/>
      <c r="J21" s="4"/>
      <c r="K21" s="26">
        <v>3</v>
      </c>
      <c r="L21" s="25" t="s">
        <v>23</v>
      </c>
      <c r="M21" s="30"/>
      <c r="N21" s="65"/>
      <c r="O21" s="29"/>
      <c r="P21" s="29"/>
      <c r="Q21" s="29"/>
      <c r="R21" s="29"/>
      <c r="S21" s="24" t="s">
        <v>55</v>
      </c>
      <c r="T21" s="7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32" t="s">
        <v>57</v>
      </c>
      <c r="B22" s="63" t="s">
        <v>641</v>
      </c>
      <c r="C22" s="75" t="s">
        <v>18</v>
      </c>
      <c r="D22" s="75"/>
      <c r="E22" s="75"/>
      <c r="F22" s="75"/>
      <c r="G22" s="25">
        <v>2</v>
      </c>
      <c r="H22" s="4"/>
      <c r="I22" s="4"/>
      <c r="J22" s="4"/>
      <c r="K22" s="26">
        <v>2</v>
      </c>
      <c r="L22" s="25" t="s">
        <v>19</v>
      </c>
      <c r="M22" s="30"/>
      <c r="N22" s="65"/>
      <c r="O22" s="29"/>
      <c r="P22" s="29"/>
      <c r="Q22" s="29"/>
      <c r="R22" s="29"/>
      <c r="S22" s="24" t="s">
        <v>58</v>
      </c>
      <c r="T22" s="7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32" t="s">
        <v>59</v>
      </c>
      <c r="B23" s="63" t="s">
        <v>642</v>
      </c>
      <c r="C23" s="75" t="s">
        <v>18</v>
      </c>
      <c r="D23" s="75"/>
      <c r="E23" s="75"/>
      <c r="F23" s="75"/>
      <c r="G23" s="25">
        <v>2</v>
      </c>
      <c r="H23" s="4"/>
      <c r="I23" s="4"/>
      <c r="J23" s="4"/>
      <c r="K23" s="26">
        <v>2</v>
      </c>
      <c r="L23" s="25" t="s">
        <v>19</v>
      </c>
      <c r="M23" s="30" t="s">
        <v>60</v>
      </c>
      <c r="N23" s="66" t="s">
        <v>643</v>
      </c>
      <c r="O23" s="29"/>
      <c r="P23" s="29"/>
      <c r="Q23" s="29"/>
      <c r="R23" s="29"/>
      <c r="S23" s="24" t="s">
        <v>61</v>
      </c>
      <c r="T23" s="7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32" t="s">
        <v>62</v>
      </c>
      <c r="B24" s="63" t="s">
        <v>643</v>
      </c>
      <c r="C24" s="75" t="s">
        <v>18</v>
      </c>
      <c r="D24" s="75"/>
      <c r="E24" s="75"/>
      <c r="F24" s="75"/>
      <c r="G24" s="4"/>
      <c r="H24" s="25">
        <v>2</v>
      </c>
      <c r="I24" s="4"/>
      <c r="J24" s="4"/>
      <c r="K24" s="26">
        <v>3</v>
      </c>
      <c r="L24" s="25" t="s">
        <v>23</v>
      </c>
      <c r="M24" s="30"/>
      <c r="N24" s="65"/>
      <c r="O24" s="29"/>
      <c r="P24" s="29"/>
      <c r="Q24" s="29"/>
      <c r="R24" s="29"/>
      <c r="S24" s="24" t="s">
        <v>61</v>
      </c>
      <c r="T24" s="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32" t="s">
        <v>63</v>
      </c>
      <c r="B25" s="63" t="s">
        <v>644</v>
      </c>
      <c r="C25" s="75" t="s">
        <v>18</v>
      </c>
      <c r="D25" s="75"/>
      <c r="E25" s="75"/>
      <c r="F25" s="75"/>
      <c r="G25" s="25">
        <v>2</v>
      </c>
      <c r="H25" s="4"/>
      <c r="I25" s="4"/>
      <c r="J25" s="4"/>
      <c r="K25" s="26">
        <v>2</v>
      </c>
      <c r="L25" s="25" t="s">
        <v>19</v>
      </c>
      <c r="M25" s="30" t="s">
        <v>64</v>
      </c>
      <c r="N25" s="66" t="s">
        <v>645</v>
      </c>
      <c r="O25" s="29"/>
      <c r="P25" s="29"/>
      <c r="Q25" s="29"/>
      <c r="R25" s="29"/>
      <c r="S25" s="24" t="s">
        <v>65</v>
      </c>
      <c r="T25" s="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32" t="s">
        <v>66</v>
      </c>
      <c r="B26" s="63" t="s">
        <v>645</v>
      </c>
      <c r="C26" s="75" t="s">
        <v>18</v>
      </c>
      <c r="D26" s="75"/>
      <c r="E26" s="75"/>
      <c r="F26" s="75"/>
      <c r="G26" s="4"/>
      <c r="H26" s="25">
        <v>2</v>
      </c>
      <c r="I26" s="4"/>
      <c r="J26" s="4"/>
      <c r="K26" s="26">
        <v>3</v>
      </c>
      <c r="L26" s="25" t="s">
        <v>23</v>
      </c>
      <c r="M26" s="30"/>
      <c r="N26" s="65"/>
      <c r="O26" s="29"/>
      <c r="P26" s="29"/>
      <c r="Q26" s="29"/>
      <c r="R26" s="29"/>
      <c r="S26" s="24" t="s">
        <v>65</v>
      </c>
      <c r="T26" s="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23" t="s">
        <v>67</v>
      </c>
      <c r="B27" s="63" t="s">
        <v>646</v>
      </c>
      <c r="C27" s="75" t="s">
        <v>18</v>
      </c>
      <c r="D27" s="75"/>
      <c r="E27" s="75"/>
      <c r="F27" s="75"/>
      <c r="G27" s="25">
        <v>2</v>
      </c>
      <c r="H27" s="4"/>
      <c r="I27" s="4"/>
      <c r="J27" s="4"/>
      <c r="K27" s="26">
        <v>2</v>
      </c>
      <c r="L27" s="25" t="s">
        <v>19</v>
      </c>
      <c r="M27" s="27" t="s">
        <v>68</v>
      </c>
      <c r="N27" s="63" t="s">
        <v>647</v>
      </c>
      <c r="O27" s="29"/>
      <c r="P27" s="29"/>
      <c r="Q27" s="29"/>
      <c r="R27" s="29"/>
      <c r="S27" s="24" t="s">
        <v>69</v>
      </c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23" t="s">
        <v>70</v>
      </c>
      <c r="B28" s="63" t="s">
        <v>647</v>
      </c>
      <c r="C28" s="75" t="s">
        <v>18</v>
      </c>
      <c r="D28" s="75"/>
      <c r="E28" s="75"/>
      <c r="F28" s="75"/>
      <c r="G28" s="4"/>
      <c r="H28" s="25">
        <v>2</v>
      </c>
      <c r="I28" s="4"/>
      <c r="J28" s="4"/>
      <c r="K28" s="26">
        <v>3</v>
      </c>
      <c r="L28" s="25" t="s">
        <v>23</v>
      </c>
      <c r="M28" s="30"/>
      <c r="N28" s="31"/>
      <c r="O28" s="29"/>
      <c r="P28" s="29"/>
      <c r="Q28" s="29"/>
      <c r="R28" s="29"/>
      <c r="S28" s="24" t="s">
        <v>69</v>
      </c>
      <c r="T28" s="7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32" t="s">
        <v>71</v>
      </c>
      <c r="B29" s="24" t="s">
        <v>72</v>
      </c>
      <c r="C29" s="75" t="s">
        <v>18</v>
      </c>
      <c r="D29" s="75"/>
      <c r="E29" s="75"/>
      <c r="F29" s="75"/>
      <c r="G29" s="25">
        <v>3</v>
      </c>
      <c r="H29" s="4"/>
      <c r="I29" s="4"/>
      <c r="J29" s="4"/>
      <c r="K29" s="26">
        <v>3</v>
      </c>
      <c r="L29" s="25" t="s">
        <v>19</v>
      </c>
      <c r="M29" s="30" t="s">
        <v>73</v>
      </c>
      <c r="N29" s="28" t="s">
        <v>74</v>
      </c>
      <c r="O29" s="29"/>
      <c r="P29" s="29"/>
      <c r="Q29" s="29"/>
      <c r="R29" s="29"/>
      <c r="S29" s="24" t="s">
        <v>75</v>
      </c>
      <c r="T29" s="7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32" t="s">
        <v>76</v>
      </c>
      <c r="B30" s="24" t="s">
        <v>74</v>
      </c>
      <c r="C30" s="75" t="s">
        <v>18</v>
      </c>
      <c r="D30" s="75"/>
      <c r="E30" s="75"/>
      <c r="F30" s="75"/>
      <c r="G30" s="4"/>
      <c r="H30" s="25">
        <v>2</v>
      </c>
      <c r="I30" s="4"/>
      <c r="J30" s="4"/>
      <c r="K30" s="26">
        <v>3</v>
      </c>
      <c r="L30" s="25" t="s">
        <v>23</v>
      </c>
      <c r="M30" s="30"/>
      <c r="N30" s="31"/>
      <c r="O30" s="29"/>
      <c r="P30" s="29"/>
      <c r="Q30" s="29"/>
      <c r="R30" s="29"/>
      <c r="S30" s="24" t="s">
        <v>75</v>
      </c>
      <c r="T30" s="7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76" t="s">
        <v>77</v>
      </c>
      <c r="B31" s="76"/>
      <c r="C31" s="77">
        <f>SUMIF(C5:C30,"=v",$G5:$G30)+SUMIF(C5:C30,"=v",$H5:$H30)+SUMIF(C5:C30,"=v",$I5:$I30)</f>
        <v>56</v>
      </c>
      <c r="D31" s="77">
        <f>SUMIF(D5:D30,"=x",$G5:$G30)+SUMIF(D5:D30,"=x",$H5:$H30)+SUMIF(D5:D30,"=x",$I5:$I30)</f>
        <v>0</v>
      </c>
      <c r="E31" s="77">
        <f>SUMIF(E5:E30,"=x",$G5:$G30)+SUMIF(E5:E30,"=x",$H5:$H30)+SUMIF(E5:E30,"=x",$I5:$I30)</f>
        <v>0</v>
      </c>
      <c r="F31" s="77">
        <f>SUMIF(F5:F30,"=x",$G5:$G30)+SUMIF(F5:F30,"=x",$H5:$H30)+SUMIF(F5:F30,"=x",$I5:$I30)</f>
        <v>0</v>
      </c>
      <c r="G31" s="77">
        <f>SUM(C31:F31)</f>
        <v>56</v>
      </c>
      <c r="H31" s="77"/>
      <c r="I31" s="77"/>
      <c r="J31" s="77"/>
      <c r="K31" s="77"/>
      <c r="L31" s="77"/>
      <c r="M31" s="78"/>
      <c r="N31" s="78"/>
      <c r="O31" s="78"/>
      <c r="P31" s="78"/>
      <c r="Q31" s="78"/>
      <c r="R31" s="78"/>
      <c r="S31" s="78"/>
      <c r="T31" s="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79" t="s">
        <v>78</v>
      </c>
      <c r="B32" s="79"/>
      <c r="C32" s="80">
        <f>SUMIF(C5:C30,"=v",$K5:$K30)</f>
        <v>76</v>
      </c>
      <c r="D32" s="80">
        <f>SUMIF(D5:D30,"=x",$K5:$K30)</f>
        <v>0</v>
      </c>
      <c r="E32" s="80">
        <f>SUMIF(E5:E30,"=x",$K5:$K30)</f>
        <v>0</v>
      </c>
      <c r="F32" s="80">
        <f>SUMIF(F5:F30,"=x",$K5:$K30)</f>
        <v>0</v>
      </c>
      <c r="G32" s="80">
        <f>SUM(C32:F32)</f>
        <v>76</v>
      </c>
      <c r="H32" s="80"/>
      <c r="I32" s="80"/>
      <c r="J32" s="80"/>
      <c r="K32" s="80"/>
      <c r="L32" s="80"/>
      <c r="M32" s="78"/>
      <c r="N32" s="78"/>
      <c r="O32" s="78"/>
      <c r="P32" s="78"/>
      <c r="Q32" s="78"/>
      <c r="R32" s="78"/>
      <c r="S32" s="78"/>
      <c r="T32" s="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81" t="s">
        <v>79</v>
      </c>
      <c r="B33" s="81"/>
      <c r="C33" s="82">
        <f>SUMPRODUCT(--(C5:C30="v"),--($L5:$L30="K"))</f>
        <v>15</v>
      </c>
      <c r="D33" s="82">
        <f>SUMPRODUCT(--(D5:D30="x"),--($L5:$L30="K"))</f>
        <v>0</v>
      </c>
      <c r="E33" s="82">
        <f>SUMPRODUCT(--(E5:E30="x"),--($L5:$L30="K"))</f>
        <v>0</v>
      </c>
      <c r="F33" s="82">
        <f>SUMPRODUCT(--(F5:F30="x"),--($L5:$L30="K"))</f>
        <v>0</v>
      </c>
      <c r="G33" s="82">
        <f>SUM(C33:F33)</f>
        <v>15</v>
      </c>
      <c r="H33" s="82"/>
      <c r="I33" s="82"/>
      <c r="J33" s="82"/>
      <c r="K33" s="82"/>
      <c r="L33" s="82"/>
      <c r="M33" s="78"/>
      <c r="N33" s="78"/>
      <c r="O33" s="78"/>
      <c r="P33" s="78"/>
      <c r="Q33" s="78"/>
      <c r="R33" s="78"/>
      <c r="S33" s="78"/>
      <c r="T33" s="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0.25" customHeight="1">
      <c r="A34" s="73" t="s">
        <v>80</v>
      </c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39" t="s">
        <v>81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83" t="s">
        <v>623</v>
      </c>
      <c r="B35" s="8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39" t="s">
        <v>82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33" t="s">
        <v>83</v>
      </c>
      <c r="B36" s="67" t="s">
        <v>648</v>
      </c>
      <c r="C36" s="84" t="s">
        <v>18</v>
      </c>
      <c r="D36" s="84"/>
      <c r="E36" s="84"/>
      <c r="F36" s="84"/>
      <c r="G36" s="34">
        <v>2</v>
      </c>
      <c r="H36" s="4"/>
      <c r="I36" s="4"/>
      <c r="J36" s="4"/>
      <c r="K36" s="35">
        <v>3</v>
      </c>
      <c r="L36" s="34" t="s">
        <v>19</v>
      </c>
      <c r="M36" s="36" t="s">
        <v>84</v>
      </c>
      <c r="N36" s="66" t="s">
        <v>649</v>
      </c>
      <c r="O36" s="29"/>
      <c r="P36" s="29"/>
      <c r="Q36" s="29"/>
      <c r="R36" s="29"/>
      <c r="S36" s="37" t="s">
        <v>36</v>
      </c>
      <c r="T36" s="9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33" t="s">
        <v>85</v>
      </c>
      <c r="B37" s="67" t="s">
        <v>649</v>
      </c>
      <c r="C37" s="84" t="s">
        <v>18</v>
      </c>
      <c r="D37" s="84"/>
      <c r="E37" s="84"/>
      <c r="F37" s="84"/>
      <c r="G37" s="34"/>
      <c r="H37" s="34">
        <v>2</v>
      </c>
      <c r="I37" s="4"/>
      <c r="J37" s="4"/>
      <c r="K37" s="35">
        <v>3</v>
      </c>
      <c r="L37" s="34" t="s">
        <v>23</v>
      </c>
      <c r="M37" s="38"/>
      <c r="N37" s="65"/>
      <c r="O37" s="29"/>
      <c r="P37" s="29"/>
      <c r="Q37" s="29"/>
      <c r="R37" s="29"/>
      <c r="S37" s="37" t="s">
        <v>36</v>
      </c>
      <c r="T37" s="10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33" t="s">
        <v>86</v>
      </c>
      <c r="B38" s="67" t="s">
        <v>650</v>
      </c>
      <c r="C38" s="84" t="s">
        <v>18</v>
      </c>
      <c r="D38" s="84"/>
      <c r="E38" s="84"/>
      <c r="F38" s="84"/>
      <c r="G38" s="34">
        <v>2</v>
      </c>
      <c r="H38" s="4"/>
      <c r="I38" s="4"/>
      <c r="J38" s="4"/>
      <c r="K38" s="35">
        <v>3</v>
      </c>
      <c r="L38" s="34" t="s">
        <v>19</v>
      </c>
      <c r="M38" s="36" t="s">
        <v>87</v>
      </c>
      <c r="N38" s="66" t="s">
        <v>651</v>
      </c>
      <c r="O38" s="29"/>
      <c r="P38" s="29"/>
      <c r="Q38" s="29"/>
      <c r="R38" s="29"/>
      <c r="S38" s="37" t="s">
        <v>40</v>
      </c>
      <c r="T38" s="10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33" t="s">
        <v>88</v>
      </c>
      <c r="B39" s="67" t="s">
        <v>651</v>
      </c>
      <c r="C39" s="84" t="s">
        <v>18</v>
      </c>
      <c r="D39" s="84"/>
      <c r="E39" s="84"/>
      <c r="F39" s="84"/>
      <c r="G39" s="34"/>
      <c r="H39" s="34">
        <v>2</v>
      </c>
      <c r="I39" s="4"/>
      <c r="J39" s="4"/>
      <c r="K39" s="35">
        <v>3</v>
      </c>
      <c r="L39" s="34" t="s">
        <v>23</v>
      </c>
      <c r="M39" s="38"/>
      <c r="N39" s="65"/>
      <c r="O39" s="29"/>
      <c r="P39" s="29"/>
      <c r="Q39" s="29"/>
      <c r="R39" s="29"/>
      <c r="S39" s="37" t="s">
        <v>40</v>
      </c>
      <c r="T39" s="10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33" t="s">
        <v>89</v>
      </c>
      <c r="B40" s="67" t="s">
        <v>652</v>
      </c>
      <c r="C40" s="84" t="s">
        <v>18</v>
      </c>
      <c r="D40" s="84"/>
      <c r="E40" s="84"/>
      <c r="F40" s="84"/>
      <c r="G40" s="34">
        <v>2</v>
      </c>
      <c r="H40" s="4"/>
      <c r="I40" s="4"/>
      <c r="J40" s="4"/>
      <c r="K40" s="35">
        <v>2</v>
      </c>
      <c r="L40" s="34" t="s">
        <v>19</v>
      </c>
      <c r="M40" s="36" t="s">
        <v>90</v>
      </c>
      <c r="N40" s="66" t="s">
        <v>653</v>
      </c>
      <c r="O40" s="29"/>
      <c r="P40" s="29"/>
      <c r="Q40" s="29"/>
      <c r="R40" s="29"/>
      <c r="S40" s="37" t="s">
        <v>91</v>
      </c>
      <c r="T40" s="1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33" t="s">
        <v>92</v>
      </c>
      <c r="B41" s="67" t="s">
        <v>653</v>
      </c>
      <c r="C41" s="84" t="s">
        <v>18</v>
      </c>
      <c r="D41" s="84"/>
      <c r="E41" s="84"/>
      <c r="F41" s="84"/>
      <c r="G41" s="34"/>
      <c r="H41" s="34">
        <v>2</v>
      </c>
      <c r="I41" s="4"/>
      <c r="J41" s="4"/>
      <c r="K41" s="35">
        <v>3</v>
      </c>
      <c r="L41" s="34" t="s">
        <v>23</v>
      </c>
      <c r="M41" s="38"/>
      <c r="N41" s="31"/>
      <c r="O41" s="29"/>
      <c r="P41" s="29"/>
      <c r="Q41" s="29"/>
      <c r="R41" s="29"/>
      <c r="S41" s="37" t="s">
        <v>91</v>
      </c>
      <c r="T41" s="1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76" t="s">
        <v>77</v>
      </c>
      <c r="B42" s="76"/>
      <c r="C42" s="77">
        <f>SUMIF(C36:C41,"=v",$G36:$G41)+SUMIF(C36:C41,"=v",$H36:$H41)+SUMIF(C36:C41,"=v",$I36:$I41)</f>
        <v>12</v>
      </c>
      <c r="D42" s="77">
        <f>SUMIF(D36:D41,"=x",$G36:$G41)+SUMIF(D36:D41,"=x",$H36:$H41)+SUMIF(D36:D41,"=x",$I36:$I41)</f>
        <v>0</v>
      </c>
      <c r="E42" s="77">
        <f>SUMIF(E36:E41,"=x",$G36:$G41)+SUMIF(E36:E41,"=x",$H36:$H41)+SUMIF(E36:E41,"=x",$I36:$I41)</f>
        <v>0</v>
      </c>
      <c r="F42" s="77">
        <f>SUMIF(F36:F41,"=x",$G36:$G41)+SUMIF(F36:F41,"=x",$H36:$H41)+SUMIF(F36:F41,"=x",$I36:$I41)</f>
        <v>0</v>
      </c>
      <c r="G42" s="77">
        <f>SUM(C42:F42)</f>
        <v>12</v>
      </c>
      <c r="H42" s="77"/>
      <c r="I42" s="77"/>
      <c r="J42" s="77"/>
      <c r="K42" s="77"/>
      <c r="L42" s="77"/>
      <c r="M42" s="78"/>
      <c r="N42" s="78"/>
      <c r="O42" s="78"/>
      <c r="P42" s="78"/>
      <c r="Q42" s="78"/>
      <c r="R42" s="78"/>
      <c r="S42" s="78"/>
      <c r="T42" s="8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79" t="s">
        <v>78</v>
      </c>
      <c r="B43" s="79"/>
      <c r="C43" s="80">
        <f>SUMIF(C36:C41,"=v",$K36:$K41)</f>
        <v>17</v>
      </c>
      <c r="D43" s="80">
        <f>SUMIF(D36:D41,"=x",$K36:$K41)</f>
        <v>0</v>
      </c>
      <c r="E43" s="80">
        <f>SUMIF(E36:E41,"=x",$K36:$K41)</f>
        <v>0</v>
      </c>
      <c r="F43" s="80">
        <f>SUMIF(F36:F41,"=x",$K36:$K41)</f>
        <v>0</v>
      </c>
      <c r="G43" s="80">
        <f>SUM(C43:F43)</f>
        <v>17</v>
      </c>
      <c r="H43" s="80"/>
      <c r="I43" s="80"/>
      <c r="J43" s="80"/>
      <c r="K43" s="80"/>
      <c r="L43" s="80"/>
      <c r="M43" s="78"/>
      <c r="N43" s="78"/>
      <c r="O43" s="78"/>
      <c r="P43" s="78"/>
      <c r="Q43" s="78"/>
      <c r="R43" s="78"/>
      <c r="S43" s="78"/>
      <c r="T43" s="8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81" t="s">
        <v>79</v>
      </c>
      <c r="B44" s="81"/>
      <c r="C44" s="82">
        <f>SUMPRODUCT(--(C36:C41="v"),--($L36:$L41="K"))</f>
        <v>3</v>
      </c>
      <c r="D44" s="82">
        <f>SUMPRODUCT(--(D36:D41="x"),--($L36:$L41="K"))</f>
        <v>0</v>
      </c>
      <c r="E44" s="82">
        <f>SUMPRODUCT(--(E36:E41="x"),--($L36:$L41="K"))</f>
        <v>0</v>
      </c>
      <c r="F44" s="82">
        <f>SUMPRODUCT(--(F36:F41="x"),--($L36:$L41="K"))</f>
        <v>0</v>
      </c>
      <c r="G44" s="82">
        <f>SUM(C44:F44)</f>
        <v>3</v>
      </c>
      <c r="H44" s="82"/>
      <c r="I44" s="82"/>
      <c r="J44" s="82"/>
      <c r="K44" s="82"/>
      <c r="L44" s="82"/>
      <c r="M44" s="78"/>
      <c r="N44" s="78"/>
      <c r="O44" s="78"/>
      <c r="P44" s="78"/>
      <c r="Q44" s="78"/>
      <c r="R44" s="78"/>
      <c r="S44" s="78"/>
      <c r="T44" s="8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0" s="6" customFormat="1" ht="12.75" customHeight="1">
      <c r="A45" s="83" t="s">
        <v>93</v>
      </c>
      <c r="B45" s="8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12"/>
    </row>
    <row r="46" spans="1:256" ht="12.75" customHeight="1">
      <c r="A46" s="32" t="s">
        <v>94</v>
      </c>
      <c r="B46" s="24" t="s">
        <v>95</v>
      </c>
      <c r="C46" s="84" t="s">
        <v>18</v>
      </c>
      <c r="D46" s="84"/>
      <c r="E46" s="84"/>
      <c r="F46" s="84"/>
      <c r="G46" s="25">
        <v>2</v>
      </c>
      <c r="H46" s="4"/>
      <c r="I46" s="4"/>
      <c r="J46" s="4"/>
      <c r="K46" s="26">
        <v>3</v>
      </c>
      <c r="L46" s="25" t="s">
        <v>19</v>
      </c>
      <c r="M46" s="27" t="s">
        <v>96</v>
      </c>
      <c r="N46" s="28" t="s">
        <v>97</v>
      </c>
      <c r="O46" s="4"/>
      <c r="P46" s="4"/>
      <c r="Q46" s="4"/>
      <c r="R46" s="4"/>
      <c r="S46" s="24" t="s">
        <v>21</v>
      </c>
      <c r="T46" s="7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32" t="s">
        <v>98</v>
      </c>
      <c r="B47" s="24" t="s">
        <v>97</v>
      </c>
      <c r="C47" s="84" t="s">
        <v>18</v>
      </c>
      <c r="D47" s="84"/>
      <c r="E47" s="84"/>
      <c r="F47" s="84"/>
      <c r="G47" s="4"/>
      <c r="H47" s="25">
        <v>2</v>
      </c>
      <c r="I47" s="4"/>
      <c r="J47" s="4"/>
      <c r="K47" s="26">
        <v>3</v>
      </c>
      <c r="L47" s="25" t="s">
        <v>23</v>
      </c>
      <c r="M47" s="30"/>
      <c r="N47" s="31"/>
      <c r="O47" s="4"/>
      <c r="P47" s="4"/>
      <c r="Q47" s="4"/>
      <c r="R47" s="4"/>
      <c r="S47" s="24" t="s">
        <v>21</v>
      </c>
      <c r="T47" s="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32" t="s">
        <v>99</v>
      </c>
      <c r="B48" s="24" t="s">
        <v>100</v>
      </c>
      <c r="C48" s="84" t="s">
        <v>18</v>
      </c>
      <c r="D48" s="84"/>
      <c r="E48" s="84"/>
      <c r="F48" s="84"/>
      <c r="G48" s="25">
        <v>2</v>
      </c>
      <c r="H48" s="4"/>
      <c r="I48" s="4"/>
      <c r="J48" s="4"/>
      <c r="K48" s="26">
        <v>3</v>
      </c>
      <c r="L48" s="25" t="s">
        <v>19</v>
      </c>
      <c r="M48" s="30" t="s">
        <v>101</v>
      </c>
      <c r="N48" s="28" t="s">
        <v>102</v>
      </c>
      <c r="O48" s="4"/>
      <c r="P48" s="4"/>
      <c r="Q48" s="4"/>
      <c r="R48" s="4"/>
      <c r="S48" s="24" t="s">
        <v>33</v>
      </c>
      <c r="T48" s="7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32" t="s">
        <v>103</v>
      </c>
      <c r="B49" s="24" t="s">
        <v>102</v>
      </c>
      <c r="C49" s="84" t="s">
        <v>18</v>
      </c>
      <c r="D49" s="84"/>
      <c r="E49" s="84"/>
      <c r="F49" s="84"/>
      <c r="G49" s="4"/>
      <c r="H49" s="25">
        <v>2</v>
      </c>
      <c r="I49" s="4"/>
      <c r="J49" s="4"/>
      <c r="K49" s="26">
        <v>3</v>
      </c>
      <c r="L49" s="25" t="s">
        <v>23</v>
      </c>
      <c r="M49" s="30"/>
      <c r="N49" s="31"/>
      <c r="O49" s="4"/>
      <c r="P49" s="4"/>
      <c r="Q49" s="4"/>
      <c r="R49" s="4"/>
      <c r="S49" s="24" t="s">
        <v>33</v>
      </c>
      <c r="T49" s="7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32" t="s">
        <v>104</v>
      </c>
      <c r="B50" s="63" t="s">
        <v>654</v>
      </c>
      <c r="C50" s="84" t="s">
        <v>18</v>
      </c>
      <c r="D50" s="84"/>
      <c r="E50" s="84"/>
      <c r="F50" s="84"/>
      <c r="G50" s="25">
        <v>2</v>
      </c>
      <c r="H50" s="25"/>
      <c r="I50" s="4"/>
      <c r="J50" s="4"/>
      <c r="K50" s="26">
        <v>3</v>
      </c>
      <c r="L50" s="25" t="s">
        <v>19</v>
      </c>
      <c r="M50" s="30"/>
      <c r="N50" s="31"/>
      <c r="O50" s="4"/>
      <c r="P50" s="4"/>
      <c r="Q50" s="4"/>
      <c r="R50" s="4"/>
      <c r="S50" s="24" t="s">
        <v>105</v>
      </c>
      <c r="T50" s="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76" t="s">
        <v>77</v>
      </c>
      <c r="B51" s="76"/>
      <c r="C51" s="77">
        <f>SUMIF(C46:C50,"=v",$G46:$G50)+SUMIF(C46:C50,"=v",$H46:$H50)+SUMIF(C46:C50,"=v",$I46:$I50)</f>
        <v>10</v>
      </c>
      <c r="D51" s="77">
        <f>SUMIF(D46:D50,"=x",$G46:$G50)+SUMIF(D46:D50,"=x",$H46:$H50)+SUMIF(D46:D50,"=x",$I46:$I50)</f>
        <v>0</v>
      </c>
      <c r="E51" s="77">
        <f>SUMIF(E46:E50,"=x",$G46:$G50)+SUMIF(E46:E50,"=x",$H46:$H50)+SUMIF(E46:E50,"=x",$I46:$I50)</f>
        <v>0</v>
      </c>
      <c r="F51" s="77">
        <f>SUMIF(F46:F50,"=x",$G46:$G50)+SUMIF(F46:F50,"=x",$H46:$H50)+SUMIF(F46:F50,"=x",$I46:$I50)</f>
        <v>0</v>
      </c>
      <c r="G51" s="77">
        <f>SUM(C51:F51)</f>
        <v>10</v>
      </c>
      <c r="H51" s="77"/>
      <c r="I51" s="77"/>
      <c r="J51" s="77"/>
      <c r="K51" s="77"/>
      <c r="L51" s="77"/>
      <c r="M51" s="78"/>
      <c r="N51" s="78"/>
      <c r="O51" s="78"/>
      <c r="P51" s="78"/>
      <c r="Q51" s="78"/>
      <c r="R51" s="78"/>
      <c r="S51" s="78"/>
      <c r="T51" s="8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79" t="s">
        <v>78</v>
      </c>
      <c r="B52" s="79"/>
      <c r="C52" s="80">
        <f>SUMIF(C46:C50,"=v",$K46:$K50)</f>
        <v>15</v>
      </c>
      <c r="D52" s="80">
        <f>SUMIF(D46:D50,"=x",$K46:$K50)</f>
        <v>0</v>
      </c>
      <c r="E52" s="80">
        <f>SUMIF(E46:E50,"=x",$K46:$K50)</f>
        <v>0</v>
      </c>
      <c r="F52" s="80">
        <f>SUMIF(F46:F50,"=x",$K46:$K50)</f>
        <v>0</v>
      </c>
      <c r="G52" s="80">
        <f>SUM(C52:F52)</f>
        <v>15</v>
      </c>
      <c r="H52" s="80"/>
      <c r="I52" s="80"/>
      <c r="J52" s="80"/>
      <c r="K52" s="80"/>
      <c r="L52" s="80"/>
      <c r="M52" s="78"/>
      <c r="N52" s="78"/>
      <c r="O52" s="78"/>
      <c r="P52" s="78"/>
      <c r="Q52" s="78"/>
      <c r="R52" s="78"/>
      <c r="S52" s="78"/>
      <c r="T52" s="8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81" t="s">
        <v>79</v>
      </c>
      <c r="B53" s="81"/>
      <c r="C53" s="82">
        <f>SUMPRODUCT(--(C46:C50="v"),--($L46:$L50="K"))</f>
        <v>3</v>
      </c>
      <c r="D53" s="82">
        <f>SUMPRODUCT(--(D46:D50="x"),--($L46:$L50="K"))</f>
        <v>0</v>
      </c>
      <c r="E53" s="82">
        <f>SUMPRODUCT(--(E46:E50="x"),--($L46:$L50="K"))</f>
        <v>0</v>
      </c>
      <c r="F53" s="82">
        <f>SUMPRODUCT(--(F46:F50="x"),--($L46:$L50="K"))</f>
        <v>0</v>
      </c>
      <c r="G53" s="82">
        <f>SUM(C53:F53)</f>
        <v>3</v>
      </c>
      <c r="H53" s="82"/>
      <c r="I53" s="82"/>
      <c r="J53" s="82"/>
      <c r="K53" s="82"/>
      <c r="L53" s="82"/>
      <c r="M53" s="78"/>
      <c r="N53" s="78"/>
      <c r="O53" s="78"/>
      <c r="P53" s="78"/>
      <c r="Q53" s="78"/>
      <c r="R53" s="78"/>
      <c r="S53" s="78"/>
      <c r="T53" s="8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0" s="40" customFormat="1" ht="12.75" customHeight="1">
      <c r="A54" s="83" t="s">
        <v>106</v>
      </c>
      <c r="B54" s="8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41"/>
    </row>
    <row r="55" spans="1:20" s="40" customFormat="1" ht="12.75" customHeight="1">
      <c r="A55" s="32" t="s">
        <v>107</v>
      </c>
      <c r="B55" s="63" t="s">
        <v>655</v>
      </c>
      <c r="C55" s="84" t="s">
        <v>18</v>
      </c>
      <c r="D55" s="84"/>
      <c r="E55" s="84"/>
      <c r="F55" s="84"/>
      <c r="G55" s="25">
        <v>2</v>
      </c>
      <c r="H55" s="4"/>
      <c r="I55" s="4"/>
      <c r="J55" s="4"/>
      <c r="K55" s="26">
        <v>3</v>
      </c>
      <c r="L55" s="25" t="s">
        <v>19</v>
      </c>
      <c r="M55" s="27" t="s">
        <v>108</v>
      </c>
      <c r="N55" s="66" t="s">
        <v>656</v>
      </c>
      <c r="O55" s="29"/>
      <c r="P55" s="29"/>
      <c r="Q55" s="29"/>
      <c r="R55" s="29"/>
      <c r="S55" s="24" t="s">
        <v>109</v>
      </c>
      <c r="T55" s="42"/>
    </row>
    <row r="56" spans="1:20" s="40" customFormat="1" ht="12.75" customHeight="1">
      <c r="A56" s="32" t="s">
        <v>110</v>
      </c>
      <c r="B56" s="63" t="s">
        <v>656</v>
      </c>
      <c r="C56" s="84" t="s">
        <v>18</v>
      </c>
      <c r="D56" s="84"/>
      <c r="E56" s="84"/>
      <c r="F56" s="84"/>
      <c r="G56" s="25"/>
      <c r="H56" s="25">
        <v>2</v>
      </c>
      <c r="I56" s="4"/>
      <c r="J56" s="4"/>
      <c r="K56" s="26">
        <v>3</v>
      </c>
      <c r="L56" s="25" t="s">
        <v>23</v>
      </c>
      <c r="M56" s="30"/>
      <c r="N56" s="65"/>
      <c r="O56" s="29"/>
      <c r="P56" s="29"/>
      <c r="Q56" s="29"/>
      <c r="R56" s="29"/>
      <c r="S56" s="24" t="s">
        <v>109</v>
      </c>
      <c r="T56" s="43"/>
    </row>
    <row r="57" spans="1:20" s="40" customFormat="1" ht="12.75" customHeight="1">
      <c r="A57" s="32" t="s">
        <v>111</v>
      </c>
      <c r="B57" s="63" t="s">
        <v>657</v>
      </c>
      <c r="C57" s="84" t="s">
        <v>18</v>
      </c>
      <c r="D57" s="84"/>
      <c r="E57" s="84"/>
      <c r="F57" s="84"/>
      <c r="G57" s="25">
        <v>2</v>
      </c>
      <c r="H57" s="4"/>
      <c r="I57" s="4"/>
      <c r="J57" s="4"/>
      <c r="K57" s="26">
        <v>3</v>
      </c>
      <c r="L57" s="25" t="s">
        <v>19</v>
      </c>
      <c r="M57" s="27" t="s">
        <v>112</v>
      </c>
      <c r="N57" s="66" t="s">
        <v>658</v>
      </c>
      <c r="O57" s="29"/>
      <c r="P57" s="29"/>
      <c r="Q57" s="29"/>
      <c r="R57" s="29"/>
      <c r="S57" s="24" t="s">
        <v>55</v>
      </c>
      <c r="T57" s="43"/>
    </row>
    <row r="58" spans="1:20" s="40" customFormat="1" ht="12.75" customHeight="1">
      <c r="A58" s="32" t="s">
        <v>113</v>
      </c>
      <c r="B58" s="63" t="s">
        <v>658</v>
      </c>
      <c r="C58" s="84" t="s">
        <v>18</v>
      </c>
      <c r="D58" s="84"/>
      <c r="E58" s="84"/>
      <c r="F58" s="84"/>
      <c r="G58" s="25"/>
      <c r="H58" s="25">
        <v>2</v>
      </c>
      <c r="I58" s="4"/>
      <c r="J58" s="4"/>
      <c r="K58" s="26">
        <v>3</v>
      </c>
      <c r="L58" s="25" t="s">
        <v>23</v>
      </c>
      <c r="M58" s="30"/>
      <c r="N58" s="65"/>
      <c r="O58" s="29"/>
      <c r="P58" s="29"/>
      <c r="Q58" s="29"/>
      <c r="R58" s="29"/>
      <c r="S58" s="24" t="s">
        <v>55</v>
      </c>
      <c r="T58" s="43"/>
    </row>
    <row r="59" spans="1:20" s="40" customFormat="1" ht="12.75" customHeight="1">
      <c r="A59" s="32" t="s">
        <v>114</v>
      </c>
      <c r="B59" s="24" t="s">
        <v>115</v>
      </c>
      <c r="C59" s="84" t="s">
        <v>18</v>
      </c>
      <c r="D59" s="84"/>
      <c r="E59" s="84"/>
      <c r="F59" s="84"/>
      <c r="G59" s="25">
        <v>2</v>
      </c>
      <c r="H59" s="25"/>
      <c r="I59" s="4"/>
      <c r="J59" s="4"/>
      <c r="K59" s="26">
        <v>3</v>
      </c>
      <c r="L59" s="25" t="s">
        <v>19</v>
      </c>
      <c r="M59" s="30"/>
      <c r="N59" s="31"/>
      <c r="O59" s="29"/>
      <c r="P59" s="29"/>
      <c r="Q59" s="29"/>
      <c r="R59" s="29"/>
      <c r="S59" s="23" t="s">
        <v>61</v>
      </c>
      <c r="T59" s="43"/>
    </row>
    <row r="60" spans="1:20" s="40" customFormat="1" ht="12.75" customHeight="1">
      <c r="A60" s="32" t="s">
        <v>116</v>
      </c>
      <c r="B60" s="24" t="s">
        <v>117</v>
      </c>
      <c r="C60" s="84" t="s">
        <v>18</v>
      </c>
      <c r="D60" s="84"/>
      <c r="E60" s="84"/>
      <c r="F60" s="84"/>
      <c r="G60" s="25">
        <v>2</v>
      </c>
      <c r="H60" s="4"/>
      <c r="I60" s="4"/>
      <c r="J60" s="4"/>
      <c r="K60" s="26">
        <v>3</v>
      </c>
      <c r="L60" s="25" t="s">
        <v>19</v>
      </c>
      <c r="M60" s="27" t="s">
        <v>118</v>
      </c>
      <c r="N60" s="28" t="s">
        <v>119</v>
      </c>
      <c r="O60" s="29"/>
      <c r="P60" s="29"/>
      <c r="Q60" s="29"/>
      <c r="R60" s="29"/>
      <c r="S60" s="24" t="s">
        <v>120</v>
      </c>
      <c r="T60" s="43"/>
    </row>
    <row r="61" spans="1:20" s="40" customFormat="1" ht="12.75" customHeight="1">
      <c r="A61" s="32" t="s">
        <v>121</v>
      </c>
      <c r="B61" s="24" t="s">
        <v>119</v>
      </c>
      <c r="C61" s="84" t="s">
        <v>18</v>
      </c>
      <c r="D61" s="84"/>
      <c r="E61" s="84"/>
      <c r="F61" s="84"/>
      <c r="G61" s="25"/>
      <c r="H61" s="25">
        <v>2</v>
      </c>
      <c r="I61" s="4"/>
      <c r="J61" s="4"/>
      <c r="K61" s="26">
        <v>3</v>
      </c>
      <c r="L61" s="25" t="s">
        <v>23</v>
      </c>
      <c r="M61" s="30"/>
      <c r="N61" s="31"/>
      <c r="O61" s="29"/>
      <c r="P61" s="29"/>
      <c r="Q61" s="29"/>
      <c r="R61" s="29"/>
      <c r="S61" s="24" t="s">
        <v>120</v>
      </c>
      <c r="T61" s="44"/>
    </row>
    <row r="62" spans="1:20" s="40" customFormat="1" ht="12.75" customHeight="1">
      <c r="A62" s="76" t="s">
        <v>77</v>
      </c>
      <c r="B62" s="76"/>
      <c r="C62" s="77">
        <f>SUMIF(C55:C61,"=v",$G55:$G61)+SUMIF(C55:C61,"=v",$H55:$H61)+SUMIF(C55:C61,"=v",$I55:$I61)</f>
        <v>14</v>
      </c>
      <c r="D62" s="77">
        <f>SUMIF(D55:D61,"=x",$G55:$G61)+SUMIF(D55:D61,"=x",$H55:$H61)+SUMIF(D55:D61,"=x",$I55:$I61)</f>
        <v>0</v>
      </c>
      <c r="E62" s="77">
        <f>SUMIF(E55:E61,"=x",$G55:$G61)+SUMIF(E55:E61,"=x",$H55:$H61)+SUMIF(E55:E61,"=x",$I55:$I61)</f>
        <v>0</v>
      </c>
      <c r="F62" s="77">
        <f>SUMIF(F55:F61,"=x",$G55:$G61)+SUMIF(F55:F61,"=x",$H55:$H61)+SUMIF(F55:F61,"=x",$I55:$I61)</f>
        <v>0</v>
      </c>
      <c r="G62" s="77">
        <f>SUM(C62:F62)</f>
        <v>14</v>
      </c>
      <c r="H62" s="77"/>
      <c r="I62" s="77"/>
      <c r="J62" s="77"/>
      <c r="K62" s="77"/>
      <c r="L62" s="77"/>
      <c r="M62" s="78"/>
      <c r="N62" s="78"/>
      <c r="O62" s="78"/>
      <c r="P62" s="78"/>
      <c r="Q62" s="78"/>
      <c r="R62" s="78"/>
      <c r="S62" s="78"/>
      <c r="T62" s="45"/>
    </row>
    <row r="63" spans="1:20" s="40" customFormat="1" ht="12.75" customHeight="1">
      <c r="A63" s="79" t="s">
        <v>78</v>
      </c>
      <c r="B63" s="79"/>
      <c r="C63" s="80">
        <f>SUMIF(C55:C61,"=v",$K55:$K61)</f>
        <v>21</v>
      </c>
      <c r="D63" s="80">
        <f>SUMIF(D55:D61,"=x",$K55:$K61)</f>
        <v>0</v>
      </c>
      <c r="E63" s="80">
        <f>SUMIF(E55:E61,"=x",$K55:$K61)</f>
        <v>0</v>
      </c>
      <c r="F63" s="80">
        <f>SUMIF(F55:F61,"=x",$K55:$K61)</f>
        <v>0</v>
      </c>
      <c r="G63" s="80">
        <f>SUM(C63:F63)</f>
        <v>21</v>
      </c>
      <c r="H63" s="80"/>
      <c r="I63" s="80"/>
      <c r="J63" s="80"/>
      <c r="K63" s="80"/>
      <c r="L63" s="80"/>
      <c r="M63" s="78"/>
      <c r="N63" s="78"/>
      <c r="O63" s="78"/>
      <c r="P63" s="78"/>
      <c r="Q63" s="78"/>
      <c r="R63" s="78"/>
      <c r="S63" s="78"/>
      <c r="T63" s="45"/>
    </row>
    <row r="64" spans="1:20" s="40" customFormat="1" ht="12.75" customHeight="1">
      <c r="A64" s="81" t="s">
        <v>79</v>
      </c>
      <c r="B64" s="81"/>
      <c r="C64" s="82">
        <f>SUMPRODUCT(--(C55:C61="v"),--($L55:$L61="K"))</f>
        <v>4</v>
      </c>
      <c r="D64" s="82">
        <f>SUMPRODUCT(--(D55:D61="x"),--($L55:$L61="K"))</f>
        <v>0</v>
      </c>
      <c r="E64" s="82">
        <f>SUMPRODUCT(--(E55:E61="x"),--($L55:$L61="K"))</f>
        <v>0</v>
      </c>
      <c r="F64" s="82">
        <f>SUMPRODUCT(--(F55:F61="x"),--($L55:$L61="K"))</f>
        <v>0</v>
      </c>
      <c r="G64" s="82">
        <f>SUM(C64:F64)</f>
        <v>4</v>
      </c>
      <c r="H64" s="82"/>
      <c r="I64" s="82"/>
      <c r="J64" s="82"/>
      <c r="K64" s="82"/>
      <c r="L64" s="82"/>
      <c r="M64" s="78"/>
      <c r="N64" s="78"/>
      <c r="O64" s="78"/>
      <c r="P64" s="78"/>
      <c r="Q64" s="78"/>
      <c r="R64" s="78"/>
      <c r="S64" s="78"/>
      <c r="T64" s="45"/>
    </row>
    <row r="65" spans="1:20" s="40" customFormat="1" ht="12.75" customHeight="1">
      <c r="A65" s="85" t="s">
        <v>122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46"/>
    </row>
    <row r="66" spans="1:20" s="40" customFormat="1" ht="12.75" customHeight="1">
      <c r="A66" s="32" t="s">
        <v>123</v>
      </c>
      <c r="B66" s="24" t="s">
        <v>124</v>
      </c>
      <c r="C66" s="84" t="s">
        <v>18</v>
      </c>
      <c r="D66" s="84"/>
      <c r="E66" s="84"/>
      <c r="F66" s="84"/>
      <c r="G66" s="25">
        <v>2</v>
      </c>
      <c r="H66" s="4"/>
      <c r="I66" s="4"/>
      <c r="J66" s="4"/>
      <c r="K66" s="26">
        <v>3</v>
      </c>
      <c r="L66" s="25" t="s">
        <v>19</v>
      </c>
      <c r="M66" s="27"/>
      <c r="N66" s="28"/>
      <c r="O66" s="4"/>
      <c r="P66" s="4"/>
      <c r="Q66" s="4"/>
      <c r="R66" s="4"/>
      <c r="S66" s="24" t="s">
        <v>40</v>
      </c>
      <c r="T66" s="42"/>
    </row>
    <row r="67" spans="1:20" s="40" customFormat="1" ht="12.75" customHeight="1">
      <c r="A67" s="32" t="s">
        <v>125</v>
      </c>
      <c r="B67" s="24" t="s">
        <v>126</v>
      </c>
      <c r="C67" s="84" t="s">
        <v>18</v>
      </c>
      <c r="D67" s="84"/>
      <c r="E67" s="84"/>
      <c r="F67" s="84"/>
      <c r="G67" s="25">
        <v>2</v>
      </c>
      <c r="H67" s="25"/>
      <c r="I67" s="4"/>
      <c r="J67" s="4"/>
      <c r="K67" s="26">
        <v>3</v>
      </c>
      <c r="L67" s="25" t="s">
        <v>19</v>
      </c>
      <c r="M67" s="27" t="s">
        <v>127</v>
      </c>
      <c r="N67" s="28" t="s">
        <v>128</v>
      </c>
      <c r="O67" s="4"/>
      <c r="P67" s="4"/>
      <c r="Q67" s="4"/>
      <c r="R67" s="4"/>
      <c r="S67" s="24" t="s">
        <v>40</v>
      </c>
      <c r="T67" s="43"/>
    </row>
    <row r="68" spans="1:20" s="40" customFormat="1" ht="12.75" customHeight="1">
      <c r="A68" s="32" t="s">
        <v>129</v>
      </c>
      <c r="B68" s="24" t="s">
        <v>130</v>
      </c>
      <c r="C68" s="84" t="s">
        <v>18</v>
      </c>
      <c r="D68" s="84"/>
      <c r="E68" s="84"/>
      <c r="F68" s="84"/>
      <c r="G68" s="25">
        <v>2</v>
      </c>
      <c r="H68" s="4"/>
      <c r="I68" s="4"/>
      <c r="J68" s="4"/>
      <c r="K68" s="26">
        <v>3</v>
      </c>
      <c r="L68" s="25" t="s">
        <v>19</v>
      </c>
      <c r="M68" s="42"/>
      <c r="N68" s="47"/>
      <c r="O68" s="4"/>
      <c r="P68" s="4"/>
      <c r="Q68" s="4"/>
      <c r="R68" s="4"/>
      <c r="S68" s="24" t="s">
        <v>48</v>
      </c>
      <c r="T68" s="43"/>
    </row>
    <row r="69" spans="1:20" s="40" customFormat="1" ht="12.75" customHeight="1">
      <c r="A69" s="32" t="s">
        <v>131</v>
      </c>
      <c r="B69" s="24" t="s">
        <v>132</v>
      </c>
      <c r="C69" s="84" t="s">
        <v>18</v>
      </c>
      <c r="D69" s="84"/>
      <c r="E69" s="84"/>
      <c r="F69" s="84"/>
      <c r="G69" s="25">
        <v>2</v>
      </c>
      <c r="H69" s="25"/>
      <c r="I69" s="4"/>
      <c r="J69" s="4"/>
      <c r="K69" s="26">
        <v>3</v>
      </c>
      <c r="L69" s="25" t="s">
        <v>19</v>
      </c>
      <c r="M69" s="30" t="s">
        <v>133</v>
      </c>
      <c r="N69" s="28" t="s">
        <v>134</v>
      </c>
      <c r="O69" s="4"/>
      <c r="P69" s="4"/>
      <c r="Q69" s="4"/>
      <c r="R69" s="4"/>
      <c r="S69" s="24" t="s">
        <v>135</v>
      </c>
      <c r="T69" s="43"/>
    </row>
    <row r="70" spans="1:20" s="40" customFormat="1" ht="12.75" customHeight="1">
      <c r="A70" s="32" t="s">
        <v>136</v>
      </c>
      <c r="B70" s="24" t="s">
        <v>134</v>
      </c>
      <c r="C70" s="84" t="s">
        <v>18</v>
      </c>
      <c r="D70" s="84"/>
      <c r="E70" s="84"/>
      <c r="F70" s="84"/>
      <c r="G70" s="25"/>
      <c r="H70" s="25">
        <v>1</v>
      </c>
      <c r="I70" s="4"/>
      <c r="J70" s="4"/>
      <c r="K70" s="26">
        <v>2</v>
      </c>
      <c r="L70" s="25" t="s">
        <v>23</v>
      </c>
      <c r="M70" s="30"/>
      <c r="N70" s="31"/>
      <c r="O70" s="29"/>
      <c r="P70" s="29"/>
      <c r="Q70" s="29"/>
      <c r="R70" s="29"/>
      <c r="S70" s="24" t="s">
        <v>135</v>
      </c>
      <c r="T70" s="44"/>
    </row>
    <row r="71" spans="1:20" s="40" customFormat="1" ht="12.75" customHeight="1">
      <c r="A71" s="76" t="s">
        <v>77</v>
      </c>
      <c r="B71" s="76"/>
      <c r="C71" s="77">
        <f>SUMIF(C66:C70,"=v",$G66:$G70)+SUMIF(C66:C70,"=v",$H66:$H70)+SUMIF(C66:C70,"=v",$I66:$I70)</f>
        <v>9</v>
      </c>
      <c r="D71" s="77">
        <f>SUMIF(D66:D70,"=x",$G66:$G70)+SUMIF(D66:D70,"=x",$H66:$H70)+SUMIF(D66:D70,"=x",$I66:$I70)</f>
        <v>0</v>
      </c>
      <c r="E71" s="77">
        <f>SUMIF(E66:E70,"=x",$G66:$G70)+SUMIF(E66:E70,"=x",$H66:$H70)+SUMIF(E66:E70,"=x",$I66:$I70)</f>
        <v>0</v>
      </c>
      <c r="F71" s="77">
        <f>SUMIF(F66:F70,"=x",$G66:$G70)+SUMIF(F66:F70,"=x",$H66:$H70)+SUMIF(F66:F70,"=x",$I66:$I70)</f>
        <v>0</v>
      </c>
      <c r="G71" s="77">
        <f>SUM(C71:F71)</f>
        <v>9</v>
      </c>
      <c r="H71" s="77"/>
      <c r="I71" s="77"/>
      <c r="J71" s="77"/>
      <c r="K71" s="77"/>
      <c r="L71" s="77"/>
      <c r="M71" s="78"/>
      <c r="N71" s="78"/>
      <c r="O71" s="78"/>
      <c r="P71" s="78"/>
      <c r="Q71" s="78"/>
      <c r="R71" s="78"/>
      <c r="S71" s="78"/>
      <c r="T71" s="45"/>
    </row>
    <row r="72" spans="1:20" s="40" customFormat="1" ht="12.75" customHeight="1">
      <c r="A72" s="79" t="s">
        <v>78</v>
      </c>
      <c r="B72" s="79"/>
      <c r="C72" s="80">
        <f>SUMIF(C66:C70,"=v",$K66:$K70)</f>
        <v>14</v>
      </c>
      <c r="D72" s="80">
        <f>SUMIF(D66:D70,"=x",$K66:$K70)</f>
        <v>0</v>
      </c>
      <c r="E72" s="80">
        <f>SUMIF(E66:E70,"=x",$K66:$K70)</f>
        <v>0</v>
      </c>
      <c r="F72" s="80">
        <f>SUMIF(F66:F70,"=x",$K66:$K70)</f>
        <v>0</v>
      </c>
      <c r="G72" s="80">
        <f>SUM(C72:F72)</f>
        <v>14</v>
      </c>
      <c r="H72" s="80"/>
      <c r="I72" s="80"/>
      <c r="J72" s="80"/>
      <c r="K72" s="80"/>
      <c r="L72" s="80"/>
      <c r="M72" s="78"/>
      <c r="N72" s="78"/>
      <c r="O72" s="78"/>
      <c r="P72" s="78"/>
      <c r="Q72" s="78"/>
      <c r="R72" s="78"/>
      <c r="S72" s="78"/>
      <c r="T72" s="45"/>
    </row>
    <row r="73" spans="1:20" s="40" customFormat="1" ht="12.75" customHeight="1">
      <c r="A73" s="81" t="s">
        <v>79</v>
      </c>
      <c r="B73" s="81"/>
      <c r="C73" s="82">
        <f>SUMPRODUCT(--(C66:C70="v"),--($L66:$L70="K"))</f>
        <v>4</v>
      </c>
      <c r="D73" s="82">
        <f>SUMPRODUCT(--(D66:D70="x"),--($L66:$L70="K"))</f>
        <v>0</v>
      </c>
      <c r="E73" s="82">
        <f>SUMPRODUCT(--(E66:E70="x"),--($L66:$L70="K"))</f>
        <v>0</v>
      </c>
      <c r="F73" s="82">
        <f>SUMPRODUCT(--(F66:F70="x"),--($L66:$L70="K"))</f>
        <v>0</v>
      </c>
      <c r="G73" s="82">
        <f>SUM(C73:F73)</f>
        <v>4</v>
      </c>
      <c r="H73" s="82"/>
      <c r="I73" s="82"/>
      <c r="J73" s="82"/>
      <c r="K73" s="82"/>
      <c r="L73" s="82"/>
      <c r="M73" s="78"/>
      <c r="N73" s="78"/>
      <c r="O73" s="78"/>
      <c r="P73" s="78"/>
      <c r="Q73" s="78"/>
      <c r="R73" s="78"/>
      <c r="S73" s="78"/>
      <c r="T73" s="45"/>
    </row>
    <row r="74" spans="1:20" s="40" customFormat="1" ht="12.75" customHeight="1">
      <c r="A74" s="85" t="s">
        <v>137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46"/>
    </row>
    <row r="75" spans="1:20" s="40" customFormat="1" ht="12.75" customHeight="1">
      <c r="A75" s="32" t="s">
        <v>138</v>
      </c>
      <c r="B75" s="24" t="s">
        <v>139</v>
      </c>
      <c r="C75" s="84" t="s">
        <v>18</v>
      </c>
      <c r="D75" s="84"/>
      <c r="E75" s="84"/>
      <c r="F75" s="84"/>
      <c r="G75" s="25">
        <v>2</v>
      </c>
      <c r="H75" s="4"/>
      <c r="I75" s="4"/>
      <c r="J75" s="4"/>
      <c r="K75" s="26">
        <v>3</v>
      </c>
      <c r="L75" s="25" t="s">
        <v>19</v>
      </c>
      <c r="M75" s="48" t="s">
        <v>140</v>
      </c>
      <c r="N75" s="49" t="s">
        <v>141</v>
      </c>
      <c r="O75" s="29"/>
      <c r="P75" s="29"/>
      <c r="Q75" s="29"/>
      <c r="R75" s="29"/>
      <c r="S75" s="24" t="s">
        <v>142</v>
      </c>
      <c r="T75" s="50" t="s">
        <v>143</v>
      </c>
    </row>
    <row r="76" spans="1:20" s="40" customFormat="1" ht="12.75" customHeight="1">
      <c r="A76" s="32" t="s">
        <v>144</v>
      </c>
      <c r="B76" s="24" t="s">
        <v>145</v>
      </c>
      <c r="C76" s="84" t="s">
        <v>18</v>
      </c>
      <c r="D76" s="84"/>
      <c r="E76" s="84"/>
      <c r="F76" s="84"/>
      <c r="G76" s="25">
        <v>2</v>
      </c>
      <c r="H76" s="25"/>
      <c r="I76" s="4"/>
      <c r="J76" s="4"/>
      <c r="K76" s="26">
        <v>3</v>
      </c>
      <c r="L76" s="25" t="s">
        <v>19</v>
      </c>
      <c r="M76" s="51" t="s">
        <v>140</v>
      </c>
      <c r="N76" s="49" t="s">
        <v>141</v>
      </c>
      <c r="O76" s="29"/>
      <c r="P76" s="29"/>
      <c r="Q76" s="29"/>
      <c r="R76" s="29"/>
      <c r="S76" s="24" t="s">
        <v>75</v>
      </c>
      <c r="T76" s="50" t="s">
        <v>143</v>
      </c>
    </row>
    <row r="77" spans="1:20" s="40" customFormat="1" ht="12.75" customHeight="1">
      <c r="A77" s="32" t="s">
        <v>146</v>
      </c>
      <c r="B77" s="24" t="s">
        <v>147</v>
      </c>
      <c r="C77" s="84" t="s">
        <v>18</v>
      </c>
      <c r="D77" s="84"/>
      <c r="E77" s="84"/>
      <c r="F77" s="84"/>
      <c r="G77" s="25"/>
      <c r="H77" s="25">
        <v>2</v>
      </c>
      <c r="I77" s="4"/>
      <c r="J77" s="4"/>
      <c r="K77" s="26">
        <v>3</v>
      </c>
      <c r="L77" s="25" t="s">
        <v>23</v>
      </c>
      <c r="M77" s="48" t="s">
        <v>140</v>
      </c>
      <c r="N77" s="49" t="s">
        <v>141</v>
      </c>
      <c r="O77" s="29"/>
      <c r="P77" s="29"/>
      <c r="Q77" s="29"/>
      <c r="R77" s="29"/>
      <c r="S77" s="24" t="s">
        <v>148</v>
      </c>
      <c r="T77" s="50" t="s">
        <v>143</v>
      </c>
    </row>
    <row r="78" spans="1:20" s="40" customFormat="1" ht="12.75" customHeight="1">
      <c r="A78" s="32" t="s">
        <v>149</v>
      </c>
      <c r="B78" s="24" t="s">
        <v>150</v>
      </c>
      <c r="C78" s="84" t="s">
        <v>18</v>
      </c>
      <c r="D78" s="84"/>
      <c r="E78" s="84"/>
      <c r="F78" s="84"/>
      <c r="G78" s="25">
        <v>4</v>
      </c>
      <c r="H78" s="25"/>
      <c r="I78" s="4"/>
      <c r="J78" s="4"/>
      <c r="K78" s="26">
        <v>6</v>
      </c>
      <c r="L78" s="25" t="s">
        <v>19</v>
      </c>
      <c r="M78" s="51" t="s">
        <v>140</v>
      </c>
      <c r="N78" s="52" t="s">
        <v>141</v>
      </c>
      <c r="O78" s="29"/>
      <c r="P78" s="29"/>
      <c r="Q78" s="29"/>
      <c r="R78" s="29"/>
      <c r="S78" s="24" t="s">
        <v>151</v>
      </c>
      <c r="T78" s="50" t="s">
        <v>143</v>
      </c>
    </row>
    <row r="79" spans="1:20" s="40" customFormat="1" ht="12.75" customHeight="1">
      <c r="A79" s="76" t="s">
        <v>77</v>
      </c>
      <c r="B79" s="76"/>
      <c r="C79" s="77">
        <f>SUMIF(C75:C78,"=v",$G75:$G78)+SUMIF(C75:C78,"=v",$H75:$H78)+SUMIF(C75:C78,"=v",$I75:$I78)</f>
        <v>10</v>
      </c>
      <c r="D79" s="77">
        <f>SUMIF(D75:D78,"=x",$G75:$G78)+SUMIF(D75:D78,"=x",$H75:$H78)+SUMIF(D75:D78,"=x",$I75:$I78)</f>
        <v>0</v>
      </c>
      <c r="E79" s="77">
        <f>SUMIF(E75:E78,"=x",$G75:$G78)+SUMIF(E75:E78,"=x",$H75:$H78)+SUMIF(E75:E78,"=x",$I75:$I78)</f>
        <v>0</v>
      </c>
      <c r="F79" s="77">
        <f>SUMIF(F75:F78,"=x",$G75:$G78)+SUMIF(F75:F78,"=x",$H75:$H78)+SUMIF(F75:F78,"=x",$I75:$I78)</f>
        <v>0</v>
      </c>
      <c r="G79" s="77">
        <f>SUM(C79:F79)</f>
        <v>10</v>
      </c>
      <c r="H79" s="77"/>
      <c r="I79" s="77"/>
      <c r="J79" s="77"/>
      <c r="K79" s="77"/>
      <c r="L79" s="77"/>
      <c r="M79" s="87"/>
      <c r="N79" s="87"/>
      <c r="O79" s="87"/>
      <c r="P79" s="87"/>
      <c r="Q79" s="87"/>
      <c r="R79" s="87"/>
      <c r="S79" s="87"/>
      <c r="T79" s="45"/>
    </row>
    <row r="80" spans="1:20" s="40" customFormat="1" ht="12.75" customHeight="1">
      <c r="A80" s="79" t="s">
        <v>78</v>
      </c>
      <c r="B80" s="79"/>
      <c r="C80" s="80">
        <f>SUMIF(C75:C78,"=v",$K75:$K78)</f>
        <v>15</v>
      </c>
      <c r="D80" s="80">
        <f>SUMIF(D75:D78,"=x",$K75:$K78)</f>
        <v>0</v>
      </c>
      <c r="E80" s="80">
        <f>SUMIF(E75:E78,"=x",$K75:$K78)</f>
        <v>0</v>
      </c>
      <c r="F80" s="80">
        <f>SUMIF(F75:F78,"=x",$K75:$K78)</f>
        <v>0</v>
      </c>
      <c r="G80" s="80">
        <f>SUM(C80:F80)</f>
        <v>15</v>
      </c>
      <c r="H80" s="80"/>
      <c r="I80" s="80"/>
      <c r="J80" s="80"/>
      <c r="K80" s="80"/>
      <c r="L80" s="80"/>
      <c r="M80" s="78"/>
      <c r="N80" s="78"/>
      <c r="O80" s="78"/>
      <c r="P80" s="78"/>
      <c r="Q80" s="78"/>
      <c r="R80" s="78"/>
      <c r="S80" s="78"/>
      <c r="T80" s="45"/>
    </row>
    <row r="81" spans="1:20" s="40" customFormat="1" ht="12.75" customHeight="1">
      <c r="A81" s="81" t="s">
        <v>79</v>
      </c>
      <c r="B81" s="81"/>
      <c r="C81" s="82">
        <f>SUMPRODUCT(--(C75:C78="v"),--($L75:$L78="K"))</f>
        <v>3</v>
      </c>
      <c r="D81" s="82">
        <f>SUMPRODUCT(--(D75:D78="x"),--($L75:$L78="K"))</f>
        <v>0</v>
      </c>
      <c r="E81" s="82">
        <f>SUMPRODUCT(--(E75:E78="x"),--($L75:$L78="K"))</f>
        <v>0</v>
      </c>
      <c r="F81" s="82">
        <f>SUMPRODUCT(--(F75:F78="x"),--($L75:$L78="K"))</f>
        <v>0</v>
      </c>
      <c r="G81" s="82">
        <f>SUM(C81:F81)</f>
        <v>3</v>
      </c>
      <c r="H81" s="82"/>
      <c r="I81" s="82"/>
      <c r="J81" s="82"/>
      <c r="K81" s="82"/>
      <c r="L81" s="82"/>
      <c r="M81" s="78"/>
      <c r="N81" s="78"/>
      <c r="O81" s="78"/>
      <c r="P81" s="78"/>
      <c r="Q81" s="78"/>
      <c r="R81" s="78"/>
      <c r="S81" s="78"/>
      <c r="T81" s="45"/>
    </row>
    <row r="82" spans="1:20" s="40" customFormat="1" ht="12.75" customHeight="1">
      <c r="A82" s="85" t="s">
        <v>152</v>
      </c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46"/>
    </row>
    <row r="83" spans="1:20" s="40" customFormat="1" ht="12.75" customHeight="1">
      <c r="A83" s="32" t="s">
        <v>153</v>
      </c>
      <c r="B83" s="24" t="s">
        <v>154</v>
      </c>
      <c r="C83" s="84" t="s">
        <v>18</v>
      </c>
      <c r="D83" s="84"/>
      <c r="E83" s="84"/>
      <c r="F83" s="84"/>
      <c r="G83" s="25">
        <v>2</v>
      </c>
      <c r="H83" s="4"/>
      <c r="I83" s="4"/>
      <c r="J83" s="4"/>
      <c r="K83" s="26">
        <v>3</v>
      </c>
      <c r="L83" s="25" t="s">
        <v>19</v>
      </c>
      <c r="M83" s="27" t="s">
        <v>155</v>
      </c>
      <c r="N83" s="28" t="s">
        <v>156</v>
      </c>
      <c r="O83" s="29"/>
      <c r="P83" s="29"/>
      <c r="Q83" s="29"/>
      <c r="R83" s="29"/>
      <c r="S83" s="24" t="s">
        <v>157</v>
      </c>
      <c r="T83" s="42"/>
    </row>
    <row r="84" spans="1:20" s="40" customFormat="1" ht="12.75" customHeight="1">
      <c r="A84" s="32" t="s">
        <v>158</v>
      </c>
      <c r="B84" s="24" t="s">
        <v>156</v>
      </c>
      <c r="C84" s="84" t="s">
        <v>18</v>
      </c>
      <c r="D84" s="84"/>
      <c r="E84" s="84"/>
      <c r="F84" s="84"/>
      <c r="G84" s="25"/>
      <c r="H84" s="25">
        <v>2</v>
      </c>
      <c r="I84" s="4"/>
      <c r="J84" s="4"/>
      <c r="K84" s="26">
        <v>3</v>
      </c>
      <c r="L84" s="25" t="s">
        <v>23</v>
      </c>
      <c r="M84" s="30"/>
      <c r="N84" s="31"/>
      <c r="O84" s="29"/>
      <c r="P84" s="29"/>
      <c r="Q84" s="29"/>
      <c r="R84" s="29"/>
      <c r="S84" s="24" t="s">
        <v>157</v>
      </c>
      <c r="T84" s="43"/>
    </row>
    <row r="85" spans="1:20" s="40" customFormat="1" ht="12.75" customHeight="1">
      <c r="A85" s="32" t="s">
        <v>159</v>
      </c>
      <c r="B85" s="24" t="s">
        <v>160</v>
      </c>
      <c r="C85" s="84" t="s">
        <v>18</v>
      </c>
      <c r="D85" s="84"/>
      <c r="E85" s="84"/>
      <c r="F85" s="84"/>
      <c r="G85" s="25">
        <v>2</v>
      </c>
      <c r="H85" s="4"/>
      <c r="I85" s="4"/>
      <c r="J85" s="4"/>
      <c r="K85" s="26">
        <v>3</v>
      </c>
      <c r="L85" s="25" t="s">
        <v>19</v>
      </c>
      <c r="M85" s="27" t="s">
        <v>161</v>
      </c>
      <c r="N85" s="28" t="s">
        <v>162</v>
      </c>
      <c r="O85" s="29"/>
      <c r="P85" s="29"/>
      <c r="Q85" s="29"/>
      <c r="R85" s="29"/>
      <c r="S85" s="24" t="s">
        <v>163</v>
      </c>
      <c r="T85" s="43"/>
    </row>
    <row r="86" spans="1:20" s="40" customFormat="1" ht="12.75" customHeight="1">
      <c r="A86" s="32" t="s">
        <v>164</v>
      </c>
      <c r="B86" s="24" t="s">
        <v>162</v>
      </c>
      <c r="C86" s="84" t="s">
        <v>18</v>
      </c>
      <c r="D86" s="84"/>
      <c r="E86" s="84"/>
      <c r="F86" s="84"/>
      <c r="G86" s="25"/>
      <c r="H86" s="25">
        <v>2</v>
      </c>
      <c r="I86" s="4"/>
      <c r="J86" s="4"/>
      <c r="K86" s="26">
        <v>3</v>
      </c>
      <c r="L86" s="25" t="s">
        <v>23</v>
      </c>
      <c r="M86" s="30"/>
      <c r="N86" s="31"/>
      <c r="O86" s="29"/>
      <c r="P86" s="29"/>
      <c r="Q86" s="29"/>
      <c r="R86" s="29"/>
      <c r="S86" s="24" t="s">
        <v>163</v>
      </c>
      <c r="T86" s="43"/>
    </row>
    <row r="87" spans="1:20" s="40" customFormat="1" ht="12.75" customHeight="1">
      <c r="A87" s="32" t="s">
        <v>165</v>
      </c>
      <c r="B87" s="63" t="s">
        <v>659</v>
      </c>
      <c r="C87" s="84" t="s">
        <v>18</v>
      </c>
      <c r="D87" s="84"/>
      <c r="E87" s="84"/>
      <c r="F87" s="84"/>
      <c r="G87" s="25">
        <v>2</v>
      </c>
      <c r="H87" s="25"/>
      <c r="I87" s="4"/>
      <c r="J87" s="4"/>
      <c r="K87" s="26">
        <v>3</v>
      </c>
      <c r="L87" s="25" t="s">
        <v>19</v>
      </c>
      <c r="M87" s="27" t="s">
        <v>166</v>
      </c>
      <c r="N87" s="66" t="s">
        <v>660</v>
      </c>
      <c r="O87" s="29"/>
      <c r="P87" s="29"/>
      <c r="Q87" s="29"/>
      <c r="R87" s="29"/>
      <c r="S87" s="24" t="s">
        <v>58</v>
      </c>
      <c r="T87" s="43"/>
    </row>
    <row r="88" spans="1:20" s="40" customFormat="1" ht="12.75" customHeight="1">
      <c r="A88" s="32" t="s">
        <v>167</v>
      </c>
      <c r="B88" s="63" t="s">
        <v>660</v>
      </c>
      <c r="C88" s="84" t="s">
        <v>18</v>
      </c>
      <c r="D88" s="84"/>
      <c r="E88" s="84"/>
      <c r="F88" s="84"/>
      <c r="G88" s="25"/>
      <c r="H88" s="25">
        <v>2</v>
      </c>
      <c r="I88" s="4"/>
      <c r="J88" s="4"/>
      <c r="K88" s="26">
        <v>3</v>
      </c>
      <c r="L88" s="25" t="s">
        <v>23</v>
      </c>
      <c r="M88" s="30"/>
      <c r="N88" s="31"/>
      <c r="O88" s="29"/>
      <c r="P88" s="29"/>
      <c r="Q88" s="29"/>
      <c r="R88" s="29"/>
      <c r="S88" s="24" t="s">
        <v>58</v>
      </c>
      <c r="T88" s="44"/>
    </row>
    <row r="89" spans="1:20" s="40" customFormat="1" ht="12.75" customHeight="1">
      <c r="A89" s="76" t="s">
        <v>77</v>
      </c>
      <c r="B89" s="76"/>
      <c r="C89" s="77">
        <f>SUMIF(C83:C88,"=v",$G83:$G88)+SUMIF(C83:C88,"=v",$H83:$H88)+SUMIF(C83:C88,"=v",$I83:$I88)</f>
        <v>12</v>
      </c>
      <c r="D89" s="77">
        <f>SUMIF(D83:D88,"=x",$G83:$G88)+SUMIF(D83:D88,"=x",$H83:$H88)+SUMIF(D83:D88,"=x",$I83:$I88)</f>
        <v>0</v>
      </c>
      <c r="E89" s="77">
        <f>SUMIF(E83:E88,"=x",$G83:$G88)+SUMIF(E83:E88,"=x",$H83:$H88)+SUMIF(E83:E88,"=x",$I83:$I88)</f>
        <v>0</v>
      </c>
      <c r="F89" s="77">
        <f>SUMIF(F83:F88,"=x",$G83:$G88)+SUMIF(F83:F88,"=x",$H83:$H88)+SUMIF(F83:F88,"=x",$I83:$I88)</f>
        <v>0</v>
      </c>
      <c r="G89" s="77">
        <f>SUM(C89:F89)</f>
        <v>12</v>
      </c>
      <c r="H89" s="77"/>
      <c r="I89" s="77"/>
      <c r="J89" s="77"/>
      <c r="K89" s="77"/>
      <c r="L89" s="77"/>
      <c r="M89" s="78"/>
      <c r="N89" s="78"/>
      <c r="O89" s="78"/>
      <c r="P89" s="78"/>
      <c r="Q89" s="78"/>
      <c r="R89" s="78"/>
      <c r="S89" s="78"/>
      <c r="T89" s="45"/>
    </row>
    <row r="90" spans="1:20" s="40" customFormat="1" ht="12.75" customHeight="1">
      <c r="A90" s="79" t="s">
        <v>78</v>
      </c>
      <c r="B90" s="79"/>
      <c r="C90" s="80">
        <f>SUMIF(C83:C88,"=v",$K83:$K88)</f>
        <v>18</v>
      </c>
      <c r="D90" s="80">
        <f>SUMIF(D83:D88,"=x",$K83:$K88)</f>
        <v>0</v>
      </c>
      <c r="E90" s="80">
        <f>SUMIF(E83:E88,"=x",$K83:$K88)</f>
        <v>0</v>
      </c>
      <c r="F90" s="80">
        <f>SUMIF(F83:F88,"=x",$K83:$K88)</f>
        <v>0</v>
      </c>
      <c r="G90" s="80">
        <f>SUM(C90:F90)</f>
        <v>18</v>
      </c>
      <c r="H90" s="80"/>
      <c r="I90" s="80"/>
      <c r="J90" s="80"/>
      <c r="K90" s="80"/>
      <c r="L90" s="80"/>
      <c r="M90" s="78"/>
      <c r="N90" s="78"/>
      <c r="O90" s="78"/>
      <c r="P90" s="78"/>
      <c r="Q90" s="78"/>
      <c r="R90" s="78"/>
      <c r="S90" s="78"/>
      <c r="T90" s="45"/>
    </row>
    <row r="91" spans="1:20" s="40" customFormat="1" ht="12.75" customHeight="1">
      <c r="A91" s="81" t="s">
        <v>79</v>
      </c>
      <c r="B91" s="81"/>
      <c r="C91" s="82">
        <f>SUMPRODUCT(--(C83:C88="v"),--($L83:$L88="K"))</f>
        <v>3</v>
      </c>
      <c r="D91" s="82">
        <f>SUMPRODUCT(--(D83:D88="x"),--($L83:$L88="K"))</f>
        <v>0</v>
      </c>
      <c r="E91" s="82">
        <f>SUMPRODUCT(--(E83:E88="x"),--($L83:$L88="K"))</f>
        <v>0</v>
      </c>
      <c r="F91" s="82">
        <f>SUMPRODUCT(--(F83:F88="x"),--($L83:$L88="K"))</f>
        <v>0</v>
      </c>
      <c r="G91" s="82">
        <f>SUM(C91:F91)</f>
        <v>3</v>
      </c>
      <c r="H91" s="82"/>
      <c r="I91" s="82"/>
      <c r="J91" s="82"/>
      <c r="K91" s="82"/>
      <c r="L91" s="82"/>
      <c r="M91" s="78"/>
      <c r="N91" s="78"/>
      <c r="O91" s="78"/>
      <c r="P91" s="78"/>
      <c r="Q91" s="78"/>
      <c r="R91" s="78"/>
      <c r="S91" s="78"/>
      <c r="T91" s="45"/>
    </row>
    <row r="92" spans="1:20" s="40" customFormat="1" ht="12.75" customHeight="1">
      <c r="A92" s="85" t="s">
        <v>168</v>
      </c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46"/>
    </row>
    <row r="93" spans="1:20" s="40" customFormat="1" ht="12.75" customHeight="1">
      <c r="A93" s="32" t="s">
        <v>169</v>
      </c>
      <c r="B93" s="24" t="s">
        <v>170</v>
      </c>
      <c r="C93" s="84" t="s">
        <v>18</v>
      </c>
      <c r="D93" s="84"/>
      <c r="E93" s="84"/>
      <c r="F93" s="84"/>
      <c r="G93" s="25">
        <v>3</v>
      </c>
      <c r="H93" s="4"/>
      <c r="I93" s="4"/>
      <c r="J93" s="4"/>
      <c r="K93" s="26">
        <v>4</v>
      </c>
      <c r="L93" s="25" t="s">
        <v>19</v>
      </c>
      <c r="M93" s="27" t="s">
        <v>171</v>
      </c>
      <c r="N93" s="28" t="s">
        <v>172</v>
      </c>
      <c r="O93" s="29"/>
      <c r="P93" s="29"/>
      <c r="Q93" s="29"/>
      <c r="R93" s="29"/>
      <c r="S93" s="24" t="s">
        <v>65</v>
      </c>
      <c r="T93" s="42"/>
    </row>
    <row r="94" spans="1:20" s="40" customFormat="1" ht="12.75" customHeight="1">
      <c r="A94" s="32" t="s">
        <v>173</v>
      </c>
      <c r="B94" s="24" t="s">
        <v>172</v>
      </c>
      <c r="C94" s="84" t="s">
        <v>18</v>
      </c>
      <c r="D94" s="84"/>
      <c r="E94" s="84"/>
      <c r="F94" s="84"/>
      <c r="G94" s="25"/>
      <c r="H94" s="25">
        <v>2</v>
      </c>
      <c r="I94" s="4"/>
      <c r="J94" s="4"/>
      <c r="K94" s="26">
        <v>3</v>
      </c>
      <c r="L94" s="25" t="s">
        <v>23</v>
      </c>
      <c r="M94" s="30"/>
      <c r="N94" s="31"/>
      <c r="O94" s="29"/>
      <c r="P94" s="29"/>
      <c r="Q94" s="29"/>
      <c r="R94" s="29"/>
      <c r="S94" s="24" t="s">
        <v>65</v>
      </c>
      <c r="T94" s="43"/>
    </row>
    <row r="95" spans="1:20" s="40" customFormat="1" ht="12.75" customHeight="1">
      <c r="A95" s="32" t="s">
        <v>174</v>
      </c>
      <c r="B95" s="24" t="s">
        <v>175</v>
      </c>
      <c r="C95" s="84" t="s">
        <v>18</v>
      </c>
      <c r="D95" s="84"/>
      <c r="E95" s="84"/>
      <c r="F95" s="84"/>
      <c r="G95" s="25">
        <v>3</v>
      </c>
      <c r="H95" s="4"/>
      <c r="I95" s="4"/>
      <c r="J95" s="4"/>
      <c r="K95" s="26">
        <v>4</v>
      </c>
      <c r="L95" s="25" t="s">
        <v>19</v>
      </c>
      <c r="M95" s="27" t="s">
        <v>176</v>
      </c>
      <c r="N95" s="28" t="s">
        <v>177</v>
      </c>
      <c r="O95" s="29"/>
      <c r="P95" s="29"/>
      <c r="Q95" s="29"/>
      <c r="R95" s="29"/>
      <c r="S95" s="24" t="s">
        <v>178</v>
      </c>
      <c r="T95" s="43"/>
    </row>
    <row r="96" spans="1:20" s="40" customFormat="1" ht="12.75" customHeight="1">
      <c r="A96" s="32" t="s">
        <v>179</v>
      </c>
      <c r="B96" s="24" t="s">
        <v>177</v>
      </c>
      <c r="C96" s="84" t="s">
        <v>18</v>
      </c>
      <c r="D96" s="84"/>
      <c r="E96" s="84"/>
      <c r="F96" s="84"/>
      <c r="G96" s="25"/>
      <c r="H96" s="25">
        <v>2</v>
      </c>
      <c r="I96" s="4"/>
      <c r="J96" s="4"/>
      <c r="K96" s="26">
        <v>3</v>
      </c>
      <c r="L96" s="25" t="s">
        <v>23</v>
      </c>
      <c r="M96" s="30"/>
      <c r="N96" s="31"/>
      <c r="O96" s="29"/>
      <c r="P96" s="29"/>
      <c r="Q96" s="29"/>
      <c r="R96" s="29"/>
      <c r="S96" s="24" t="s">
        <v>178</v>
      </c>
      <c r="T96" s="43"/>
    </row>
    <row r="97" spans="1:20" s="40" customFormat="1" ht="12.75" customHeight="1">
      <c r="A97" s="76" t="s">
        <v>77</v>
      </c>
      <c r="B97" s="76"/>
      <c r="C97" s="77">
        <f>SUMIF(C93:C96,"=v",$G93:$G96)+SUMIF(C93:C96,"=v",$H93:$H96)+SUMIF(C93:C96,"=v",$I93:$I96)</f>
        <v>10</v>
      </c>
      <c r="D97" s="77">
        <f>SUMIF(D93:D96,"=x",$G93:$G96)+SUMIF(D93:D96,"=x",$H93:$H96)+SUMIF(D93:D96,"=x",$I93:$I96)</f>
        <v>0</v>
      </c>
      <c r="E97" s="77">
        <f>SUMIF(E93:E96,"=x",$G93:$G96)+SUMIF(E93:E96,"=x",$H93:$H96)+SUMIF(E93:E96,"=x",$I93:$I96)</f>
        <v>0</v>
      </c>
      <c r="F97" s="77">
        <f>SUMIF(F93:F96,"=x",$G93:$G96)+SUMIF(F93:F96,"=x",$H93:$H96)+SUMIF(F93:F96,"=x",$I93:$I96)</f>
        <v>0</v>
      </c>
      <c r="G97" s="77">
        <f>SUM(C97:F97)</f>
        <v>10</v>
      </c>
      <c r="H97" s="77"/>
      <c r="I97" s="77"/>
      <c r="J97" s="77"/>
      <c r="K97" s="77"/>
      <c r="L97" s="77"/>
      <c r="M97" s="78"/>
      <c r="N97" s="78"/>
      <c r="O97" s="78"/>
      <c r="P97" s="78"/>
      <c r="Q97" s="78"/>
      <c r="R97" s="78"/>
      <c r="S97" s="78"/>
      <c r="T97" s="45"/>
    </row>
    <row r="98" spans="1:20" s="40" customFormat="1" ht="12.75" customHeight="1">
      <c r="A98" s="79" t="s">
        <v>78</v>
      </c>
      <c r="B98" s="79"/>
      <c r="C98" s="80">
        <f>SUMIF(C93:C96,"=v",$K93:$K96)</f>
        <v>14</v>
      </c>
      <c r="D98" s="80">
        <f>SUMIF(D93:D96,"=x",$K93:$K96)</f>
        <v>0</v>
      </c>
      <c r="E98" s="80">
        <f>SUMIF(E93:E96,"=x",$K93:$K96)</f>
        <v>0</v>
      </c>
      <c r="F98" s="80">
        <f>SUMIF(F93:F96,"=x",$K93:$K96)</f>
        <v>0</v>
      </c>
      <c r="G98" s="80">
        <f>SUM(C98:F98)</f>
        <v>14</v>
      </c>
      <c r="H98" s="80"/>
      <c r="I98" s="80"/>
      <c r="J98" s="80"/>
      <c r="K98" s="80"/>
      <c r="L98" s="80"/>
      <c r="M98" s="78"/>
      <c r="N98" s="78"/>
      <c r="O98" s="78"/>
      <c r="P98" s="78"/>
      <c r="Q98" s="78"/>
      <c r="R98" s="78"/>
      <c r="S98" s="78"/>
      <c r="T98" s="45"/>
    </row>
    <row r="99" spans="1:20" s="40" customFormat="1" ht="12.75" customHeight="1">
      <c r="A99" s="81" t="s">
        <v>79</v>
      </c>
      <c r="B99" s="81"/>
      <c r="C99" s="82">
        <f>SUMPRODUCT(--(C93:C96="v"),--($L93:$L96="K"))</f>
        <v>2</v>
      </c>
      <c r="D99" s="82">
        <f>SUMPRODUCT(--(D93:D96="x"),--($L93:$L96="K"))</f>
        <v>0</v>
      </c>
      <c r="E99" s="82">
        <f>SUMPRODUCT(--(E93:E96="x"),--($L93:$L96="K"))</f>
        <v>0</v>
      </c>
      <c r="F99" s="82">
        <f>SUMPRODUCT(--(F93:F96="x"),--($L93:$L96="K"))</f>
        <v>0</v>
      </c>
      <c r="G99" s="82">
        <f>SUM(C99:F99)</f>
        <v>2</v>
      </c>
      <c r="H99" s="82"/>
      <c r="I99" s="82"/>
      <c r="J99" s="82"/>
      <c r="K99" s="82"/>
      <c r="L99" s="82"/>
      <c r="M99" s="78"/>
      <c r="N99" s="78"/>
      <c r="O99" s="78"/>
      <c r="P99" s="78"/>
      <c r="Q99" s="78"/>
      <c r="R99" s="78"/>
      <c r="S99" s="78"/>
      <c r="T99" s="45"/>
    </row>
    <row r="100" spans="1:256" ht="50.25" customHeight="1">
      <c r="A100" s="73" t="s">
        <v>180</v>
      </c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5" t="s">
        <v>181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0" s="40" customFormat="1" ht="12.75" customHeight="1">
      <c r="A101" s="83" t="s">
        <v>182</v>
      </c>
      <c r="B101" s="8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41"/>
    </row>
    <row r="102" spans="1:20" s="40" customFormat="1" ht="12.75" customHeight="1">
      <c r="A102" s="32" t="s">
        <v>183</v>
      </c>
      <c r="B102" s="24" t="s">
        <v>184</v>
      </c>
      <c r="C102" s="84" t="s">
        <v>18</v>
      </c>
      <c r="D102" s="84"/>
      <c r="E102" s="84"/>
      <c r="F102" s="84"/>
      <c r="G102" s="25">
        <v>2</v>
      </c>
      <c r="H102" s="4"/>
      <c r="I102" s="4"/>
      <c r="J102" s="4"/>
      <c r="K102" s="26">
        <v>3</v>
      </c>
      <c r="L102" s="25" t="s">
        <v>19</v>
      </c>
      <c r="M102" s="27" t="s">
        <v>185</v>
      </c>
      <c r="N102" s="28" t="s">
        <v>186</v>
      </c>
      <c r="O102" s="29"/>
      <c r="P102" s="29"/>
      <c r="Q102" s="29"/>
      <c r="R102" s="29"/>
      <c r="S102" s="24" t="s">
        <v>21</v>
      </c>
      <c r="T102" s="29"/>
    </row>
    <row r="103" spans="1:20" s="40" customFormat="1" ht="12.75" customHeight="1">
      <c r="A103" s="32" t="s">
        <v>187</v>
      </c>
      <c r="B103" s="24" t="s">
        <v>186</v>
      </c>
      <c r="C103" s="84" t="s">
        <v>18</v>
      </c>
      <c r="D103" s="84"/>
      <c r="E103" s="84"/>
      <c r="F103" s="84"/>
      <c r="G103" s="4"/>
      <c r="H103" s="25">
        <v>2</v>
      </c>
      <c r="I103" s="4"/>
      <c r="J103" s="4"/>
      <c r="K103" s="26">
        <v>3</v>
      </c>
      <c r="L103" s="25" t="s">
        <v>23</v>
      </c>
      <c r="M103" s="51" t="s">
        <v>188</v>
      </c>
      <c r="N103" s="49" t="s">
        <v>95</v>
      </c>
      <c r="O103" s="29"/>
      <c r="P103" s="29"/>
      <c r="Q103" s="29"/>
      <c r="R103" s="29"/>
      <c r="S103" s="24" t="s">
        <v>21</v>
      </c>
      <c r="T103" s="29"/>
    </row>
    <row r="104" spans="1:20" s="40" customFormat="1" ht="12.75" customHeight="1">
      <c r="A104" s="32" t="s">
        <v>189</v>
      </c>
      <c r="B104" s="24" t="s">
        <v>190</v>
      </c>
      <c r="C104" s="84" t="s">
        <v>18</v>
      </c>
      <c r="D104" s="84"/>
      <c r="E104" s="84"/>
      <c r="F104" s="84"/>
      <c r="G104" s="25">
        <v>2</v>
      </c>
      <c r="H104" s="4"/>
      <c r="I104" s="4"/>
      <c r="J104" s="4"/>
      <c r="K104" s="26">
        <v>3</v>
      </c>
      <c r="L104" s="25" t="s">
        <v>19</v>
      </c>
      <c r="M104" s="27" t="s">
        <v>191</v>
      </c>
      <c r="N104" s="28" t="s">
        <v>192</v>
      </c>
      <c r="O104" s="29"/>
      <c r="P104" s="29"/>
      <c r="Q104" s="29"/>
      <c r="R104" s="29"/>
      <c r="S104" s="24" t="s">
        <v>33</v>
      </c>
      <c r="T104" s="29"/>
    </row>
    <row r="105" spans="1:20" s="40" customFormat="1" ht="12.75" customHeight="1">
      <c r="A105" s="32" t="s">
        <v>193</v>
      </c>
      <c r="B105" s="24" t="s">
        <v>192</v>
      </c>
      <c r="C105" s="84" t="s">
        <v>18</v>
      </c>
      <c r="D105" s="84"/>
      <c r="E105" s="84"/>
      <c r="F105" s="84"/>
      <c r="G105" s="4"/>
      <c r="H105" s="25">
        <v>2</v>
      </c>
      <c r="I105" s="4"/>
      <c r="J105" s="4"/>
      <c r="K105" s="26">
        <v>3</v>
      </c>
      <c r="L105" s="25" t="s">
        <v>23</v>
      </c>
      <c r="M105" s="51" t="s">
        <v>194</v>
      </c>
      <c r="N105" s="49" t="s">
        <v>100</v>
      </c>
      <c r="O105" s="29"/>
      <c r="P105" s="29"/>
      <c r="Q105" s="29"/>
      <c r="R105" s="29"/>
      <c r="S105" s="24" t="s">
        <v>33</v>
      </c>
      <c r="T105" s="29"/>
    </row>
    <row r="106" spans="1:20" s="40" customFormat="1" ht="12.75" customHeight="1">
      <c r="A106" s="32" t="s">
        <v>195</v>
      </c>
      <c r="B106" s="24" t="s">
        <v>196</v>
      </c>
      <c r="C106" s="84" t="s">
        <v>18</v>
      </c>
      <c r="D106" s="84"/>
      <c r="E106" s="84"/>
      <c r="F106" s="84"/>
      <c r="G106" s="25">
        <v>2</v>
      </c>
      <c r="H106" s="4"/>
      <c r="I106" s="4"/>
      <c r="J106" s="4"/>
      <c r="K106" s="26">
        <v>3</v>
      </c>
      <c r="L106" s="25" t="s">
        <v>19</v>
      </c>
      <c r="M106" s="27" t="s">
        <v>197</v>
      </c>
      <c r="N106" s="28" t="s">
        <v>198</v>
      </c>
      <c r="O106" s="29"/>
      <c r="P106" s="29"/>
      <c r="Q106" s="29"/>
      <c r="R106" s="29"/>
      <c r="S106" s="24" t="s">
        <v>199</v>
      </c>
      <c r="T106" s="29"/>
    </row>
    <row r="107" spans="1:20" s="40" customFormat="1" ht="12.75" customHeight="1">
      <c r="A107" s="32" t="s">
        <v>200</v>
      </c>
      <c r="B107" s="24" t="s">
        <v>198</v>
      </c>
      <c r="C107" s="84" t="s">
        <v>18</v>
      </c>
      <c r="D107" s="84"/>
      <c r="E107" s="84"/>
      <c r="F107" s="84"/>
      <c r="G107" s="25"/>
      <c r="H107" s="25">
        <v>2</v>
      </c>
      <c r="I107" s="4"/>
      <c r="J107" s="4"/>
      <c r="K107" s="26">
        <v>3</v>
      </c>
      <c r="L107" s="25" t="s">
        <v>23</v>
      </c>
      <c r="M107" s="30"/>
      <c r="N107" s="31"/>
      <c r="O107" s="29"/>
      <c r="P107" s="29"/>
      <c r="Q107" s="29"/>
      <c r="R107" s="29"/>
      <c r="S107" s="24" t="s">
        <v>199</v>
      </c>
      <c r="T107" s="29"/>
    </row>
    <row r="108" spans="1:20" s="40" customFormat="1" ht="12.75" customHeight="1">
      <c r="A108" s="32" t="s">
        <v>201</v>
      </c>
      <c r="B108" s="24" t="s">
        <v>202</v>
      </c>
      <c r="C108" s="84" t="s">
        <v>18</v>
      </c>
      <c r="D108" s="84"/>
      <c r="E108" s="84"/>
      <c r="F108" s="84"/>
      <c r="G108" s="25">
        <v>2</v>
      </c>
      <c r="H108" s="4"/>
      <c r="I108" s="4"/>
      <c r="J108" s="4"/>
      <c r="K108" s="26">
        <v>3</v>
      </c>
      <c r="L108" s="25" t="s">
        <v>19</v>
      </c>
      <c r="M108" s="27" t="s">
        <v>203</v>
      </c>
      <c r="N108" s="28" t="s">
        <v>204</v>
      </c>
      <c r="O108" s="29"/>
      <c r="P108" s="29"/>
      <c r="Q108" s="29"/>
      <c r="R108" s="29"/>
      <c r="S108" s="24" t="s">
        <v>21</v>
      </c>
      <c r="T108" s="29"/>
    </row>
    <row r="109" spans="1:20" s="40" customFormat="1" ht="12.75" customHeight="1">
      <c r="A109" s="32" t="s">
        <v>205</v>
      </c>
      <c r="B109" s="24" t="s">
        <v>204</v>
      </c>
      <c r="C109" s="84" t="s">
        <v>18</v>
      </c>
      <c r="D109" s="84"/>
      <c r="E109" s="84"/>
      <c r="F109" s="84"/>
      <c r="G109" s="4"/>
      <c r="H109" s="25">
        <v>2</v>
      </c>
      <c r="I109" s="4"/>
      <c r="J109" s="4"/>
      <c r="K109" s="26">
        <v>3</v>
      </c>
      <c r="L109" s="25" t="s">
        <v>23</v>
      </c>
      <c r="M109" s="30"/>
      <c r="N109" s="31"/>
      <c r="O109" s="29"/>
      <c r="P109" s="29"/>
      <c r="Q109" s="29"/>
      <c r="R109" s="29"/>
      <c r="S109" s="24" t="s">
        <v>21</v>
      </c>
      <c r="T109" s="29"/>
    </row>
    <row r="110" spans="1:20" s="40" customFormat="1" ht="12.75" customHeight="1">
      <c r="A110" s="32" t="s">
        <v>206</v>
      </c>
      <c r="B110" s="24" t="s">
        <v>207</v>
      </c>
      <c r="C110" s="84" t="s">
        <v>18</v>
      </c>
      <c r="D110" s="84"/>
      <c r="E110" s="84"/>
      <c r="F110" s="84"/>
      <c r="G110" s="25">
        <v>2</v>
      </c>
      <c r="H110" s="4"/>
      <c r="I110" s="4"/>
      <c r="J110" s="4"/>
      <c r="K110" s="26">
        <v>3</v>
      </c>
      <c r="L110" s="25" t="s">
        <v>19</v>
      </c>
      <c r="M110" s="27" t="s">
        <v>626</v>
      </c>
      <c r="N110" s="28" t="s">
        <v>208</v>
      </c>
      <c r="O110" s="29"/>
      <c r="P110" s="29"/>
      <c r="Q110" s="29"/>
      <c r="R110" s="29"/>
      <c r="S110" s="24" t="s">
        <v>209</v>
      </c>
      <c r="T110" s="29"/>
    </row>
    <row r="111" spans="1:20" s="40" customFormat="1" ht="12.75" customHeight="1">
      <c r="A111" s="59" t="s">
        <v>625</v>
      </c>
      <c r="B111" s="24" t="s">
        <v>208</v>
      </c>
      <c r="C111" s="84" t="s">
        <v>18</v>
      </c>
      <c r="D111" s="84"/>
      <c r="E111" s="84"/>
      <c r="F111" s="84"/>
      <c r="G111" s="4"/>
      <c r="H111" s="25">
        <v>2</v>
      </c>
      <c r="I111" s="4"/>
      <c r="J111" s="4"/>
      <c r="K111" s="26">
        <v>3</v>
      </c>
      <c r="L111" s="25" t="s">
        <v>23</v>
      </c>
      <c r="M111" s="30"/>
      <c r="N111" s="31"/>
      <c r="O111" s="29"/>
      <c r="P111" s="29"/>
      <c r="Q111" s="29"/>
      <c r="R111" s="29"/>
      <c r="S111" s="24" t="s">
        <v>209</v>
      </c>
      <c r="T111" s="29"/>
    </row>
    <row r="112" spans="1:20" s="40" customFormat="1" ht="12.75" customHeight="1">
      <c r="A112" s="76" t="s">
        <v>77</v>
      </c>
      <c r="B112" s="76"/>
      <c r="C112" s="77">
        <f>SUMIF(C102:C111,"=v",$G102:$G111)+SUMIF(C102:C111,"=v",$H102:$H111)+SUMIF(C102:C111,"=v",$I102:$I111)</f>
        <v>20</v>
      </c>
      <c r="D112" s="77">
        <f>SUMIF(D102:D111,"=x",$G102:$G111)+SUMIF(D102:D111,"=x",$H102:$H111)+SUMIF(D102:D111,"=x",$I102:$I111)</f>
        <v>0</v>
      </c>
      <c r="E112" s="77">
        <f>SUMIF(E102:E111,"=x",$G102:$G111)+SUMIF(E102:E111,"=x",$H102:$H111)+SUMIF(E102:E111,"=x",$I102:$I111)</f>
        <v>0</v>
      </c>
      <c r="F112" s="77">
        <f>SUMIF(F102:F111,"=x",$G102:$G111)+SUMIF(F102:F111,"=x",$H102:$H111)+SUMIF(F102:F111,"=x",$I102:$I111)</f>
        <v>0</v>
      </c>
      <c r="G112" s="77">
        <f>SUM(C112:F112)</f>
        <v>20</v>
      </c>
      <c r="H112" s="77"/>
      <c r="I112" s="77"/>
      <c r="J112" s="77"/>
      <c r="K112" s="77"/>
      <c r="L112" s="77"/>
      <c r="M112" s="78"/>
      <c r="N112" s="78"/>
      <c r="O112" s="78"/>
      <c r="P112" s="78"/>
      <c r="Q112" s="78"/>
      <c r="R112" s="78"/>
      <c r="S112" s="78"/>
      <c r="T112" s="45"/>
    </row>
    <row r="113" spans="1:20" s="40" customFormat="1" ht="12.75" customHeight="1">
      <c r="A113" s="79" t="s">
        <v>78</v>
      </c>
      <c r="B113" s="79"/>
      <c r="C113" s="80">
        <f>SUMIF(C102:C111,"=v",$K102:$K111)</f>
        <v>30</v>
      </c>
      <c r="D113" s="80">
        <f>SUMIF(D102:D111,"=x",$K102:$K111)</f>
        <v>0</v>
      </c>
      <c r="E113" s="80">
        <f>SUMIF(E102:E111,"=x",$K102:$K111)</f>
        <v>0</v>
      </c>
      <c r="F113" s="80">
        <f>SUMIF(F102:F111,"=x",$K102:$K111)</f>
        <v>0</v>
      </c>
      <c r="G113" s="80">
        <f>SUM(C113:F113)</f>
        <v>30</v>
      </c>
      <c r="H113" s="80"/>
      <c r="I113" s="80"/>
      <c r="J113" s="80"/>
      <c r="K113" s="80"/>
      <c r="L113" s="80"/>
      <c r="M113" s="78"/>
      <c r="N113" s="78"/>
      <c r="O113" s="78"/>
      <c r="P113" s="78"/>
      <c r="Q113" s="78"/>
      <c r="R113" s="78"/>
      <c r="S113" s="78"/>
      <c r="T113" s="45"/>
    </row>
    <row r="114" spans="1:20" s="40" customFormat="1" ht="12.75" customHeight="1">
      <c r="A114" s="81" t="s">
        <v>79</v>
      </c>
      <c r="B114" s="81"/>
      <c r="C114" s="82">
        <f>SUMPRODUCT(--(C102:C111="v"),--($L102:$L111="K"))</f>
        <v>5</v>
      </c>
      <c r="D114" s="82">
        <f>SUMPRODUCT(--(D102:D111="x"),--($L102:$L111="K"))</f>
        <v>0</v>
      </c>
      <c r="E114" s="82">
        <f>SUMPRODUCT(--(E102:E111="x"),--($L102:$L111="K"))</f>
        <v>0</v>
      </c>
      <c r="F114" s="82">
        <f>SUMPRODUCT(--(F102:F111="x"),--($L102:$L111="K"))</f>
        <v>0</v>
      </c>
      <c r="G114" s="82">
        <f>SUM(C114:F114)</f>
        <v>5</v>
      </c>
      <c r="H114" s="82"/>
      <c r="I114" s="82"/>
      <c r="J114" s="82"/>
      <c r="K114" s="82"/>
      <c r="L114" s="82"/>
      <c r="M114" s="78"/>
      <c r="N114" s="78"/>
      <c r="O114" s="78"/>
      <c r="P114" s="78"/>
      <c r="Q114" s="78"/>
      <c r="R114" s="78"/>
      <c r="S114" s="78"/>
      <c r="T114" s="45"/>
    </row>
    <row r="115" spans="1:20" s="40" customFormat="1" ht="12.75" customHeight="1">
      <c r="A115" s="85" t="s">
        <v>210</v>
      </c>
      <c r="B115" s="85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46"/>
    </row>
    <row r="116" spans="1:20" s="40" customFormat="1" ht="12.75" customHeight="1">
      <c r="A116" s="32" t="s">
        <v>211</v>
      </c>
      <c r="B116" s="24" t="s">
        <v>212</v>
      </c>
      <c r="C116" s="84" t="s">
        <v>18</v>
      </c>
      <c r="D116" s="84"/>
      <c r="E116" s="84"/>
      <c r="F116" s="84"/>
      <c r="G116" s="25">
        <v>2</v>
      </c>
      <c r="H116" s="25"/>
      <c r="I116" s="4"/>
      <c r="J116" s="4"/>
      <c r="K116" s="26">
        <v>3</v>
      </c>
      <c r="L116" s="25" t="s">
        <v>19</v>
      </c>
      <c r="M116" s="27" t="s">
        <v>213</v>
      </c>
      <c r="N116" s="24" t="s">
        <v>214</v>
      </c>
      <c r="O116" s="4"/>
      <c r="P116" s="4"/>
      <c r="Q116" s="4"/>
      <c r="R116" s="4"/>
      <c r="S116" s="24" t="s">
        <v>105</v>
      </c>
      <c r="T116" s="29"/>
    </row>
    <row r="117" spans="1:20" s="40" customFormat="1" ht="12.75" customHeight="1">
      <c r="A117" s="32" t="s">
        <v>215</v>
      </c>
      <c r="B117" s="24" t="s">
        <v>214</v>
      </c>
      <c r="C117" s="84" t="s">
        <v>18</v>
      </c>
      <c r="D117" s="84"/>
      <c r="E117" s="84"/>
      <c r="F117" s="84"/>
      <c r="G117" s="25"/>
      <c r="H117" s="25">
        <v>2</v>
      </c>
      <c r="I117" s="4"/>
      <c r="J117" s="4"/>
      <c r="K117" s="26">
        <v>3</v>
      </c>
      <c r="L117" s="25" t="s">
        <v>23</v>
      </c>
      <c r="M117" s="51"/>
      <c r="N117" s="49"/>
      <c r="O117" s="4"/>
      <c r="P117" s="4"/>
      <c r="Q117" s="4"/>
      <c r="R117" s="4"/>
      <c r="S117" s="24" t="s">
        <v>105</v>
      </c>
      <c r="T117" s="29"/>
    </row>
    <row r="118" spans="1:20" s="40" customFormat="1" ht="12.75" customHeight="1">
      <c r="A118" s="32" t="s">
        <v>216</v>
      </c>
      <c r="B118" s="24" t="s">
        <v>217</v>
      </c>
      <c r="C118" s="84" t="s">
        <v>18</v>
      </c>
      <c r="D118" s="84"/>
      <c r="E118" s="84"/>
      <c r="F118" s="84"/>
      <c r="G118" s="25">
        <v>2</v>
      </c>
      <c r="H118" s="25"/>
      <c r="I118" s="4"/>
      <c r="J118" s="4"/>
      <c r="K118" s="26">
        <v>3</v>
      </c>
      <c r="L118" s="25" t="s">
        <v>19</v>
      </c>
      <c r="M118" s="27"/>
      <c r="N118" s="28"/>
      <c r="O118" s="4"/>
      <c r="P118" s="4"/>
      <c r="Q118" s="4"/>
      <c r="R118" s="4"/>
      <c r="S118" s="24" t="s">
        <v>218</v>
      </c>
      <c r="T118" s="29"/>
    </row>
    <row r="119" spans="1:20" s="40" customFormat="1" ht="12.75" customHeight="1">
      <c r="A119" s="32" t="s">
        <v>219</v>
      </c>
      <c r="B119" s="24" t="s">
        <v>220</v>
      </c>
      <c r="C119" s="84" t="s">
        <v>18</v>
      </c>
      <c r="D119" s="84"/>
      <c r="E119" s="84"/>
      <c r="F119" s="84"/>
      <c r="G119" s="25">
        <v>2</v>
      </c>
      <c r="H119" s="25"/>
      <c r="I119" s="4"/>
      <c r="J119" s="4"/>
      <c r="K119" s="26">
        <v>3</v>
      </c>
      <c r="L119" s="25" t="s">
        <v>19</v>
      </c>
      <c r="M119" s="51"/>
      <c r="N119" s="49"/>
      <c r="O119" s="4"/>
      <c r="P119" s="4"/>
      <c r="Q119" s="4"/>
      <c r="R119" s="4"/>
      <c r="S119" s="24" t="s">
        <v>221</v>
      </c>
      <c r="T119" s="29"/>
    </row>
    <row r="120" spans="1:20" s="40" customFormat="1" ht="12.75" customHeight="1">
      <c r="A120" s="32" t="s">
        <v>222</v>
      </c>
      <c r="B120" s="24" t="s">
        <v>223</v>
      </c>
      <c r="C120" s="84" t="s">
        <v>18</v>
      </c>
      <c r="D120" s="84"/>
      <c r="E120" s="84"/>
      <c r="F120" s="84"/>
      <c r="G120" s="25">
        <v>2</v>
      </c>
      <c r="H120" s="25"/>
      <c r="I120" s="4"/>
      <c r="J120" s="4"/>
      <c r="K120" s="26">
        <v>3</v>
      </c>
      <c r="L120" s="25" t="s">
        <v>19</v>
      </c>
      <c r="M120" s="27"/>
      <c r="N120" s="28"/>
      <c r="O120" s="4"/>
      <c r="P120" s="4"/>
      <c r="Q120" s="4"/>
      <c r="R120" s="4"/>
      <c r="S120" s="24" t="s">
        <v>224</v>
      </c>
      <c r="T120" s="29"/>
    </row>
    <row r="121" spans="1:20" s="40" customFormat="1" ht="12.75" customHeight="1">
      <c r="A121" s="76" t="s">
        <v>77</v>
      </c>
      <c r="B121" s="76"/>
      <c r="C121" s="77">
        <f>SUMIF(C116:C120,"=v",$G116:$G120)+SUMIF(C116:C120,"=v",$H116:$H120)+SUMIF(C116:C120,"=v",$I116:$I120)</f>
        <v>10</v>
      </c>
      <c r="D121" s="77">
        <f>SUMIF(D111:D120,"=x",$G111:$G120)+SUMIF(D111:D120,"=x",$H111:$H120)+SUMIF(D111:D120,"=x",$I111:$I120)</f>
        <v>0</v>
      </c>
      <c r="E121" s="77">
        <f>SUMIF(E111:E120,"=x",$G111:$G120)+SUMIF(E111:E120,"=x",$H111:$H120)+SUMIF(E111:E120,"=x",$I111:$I120)</f>
        <v>0</v>
      </c>
      <c r="F121" s="77">
        <f>SUMIF(F111:F120,"=x",$G111:$G120)+SUMIF(F111:F120,"=x",$H111:$H120)+SUMIF(F111:F120,"=x",$I111:$I120)</f>
        <v>0</v>
      </c>
      <c r="G121" s="77">
        <f>SUM(C121:F121)</f>
        <v>10</v>
      </c>
      <c r="H121" s="77"/>
      <c r="I121" s="77"/>
      <c r="J121" s="77"/>
      <c r="K121" s="77"/>
      <c r="L121" s="77"/>
      <c r="M121" s="78"/>
      <c r="N121" s="78"/>
      <c r="O121" s="78"/>
      <c r="P121" s="78"/>
      <c r="Q121" s="78"/>
      <c r="R121" s="78"/>
      <c r="S121" s="78"/>
      <c r="T121" s="45"/>
    </row>
    <row r="122" spans="1:20" s="40" customFormat="1" ht="12.75" customHeight="1">
      <c r="A122" s="79" t="s">
        <v>78</v>
      </c>
      <c r="B122" s="79"/>
      <c r="C122" s="80">
        <f>SUMIF(C116:C120,"=v",$K116:$K120)</f>
        <v>15</v>
      </c>
      <c r="D122" s="80">
        <f>SUMIF(D111:D120,"=x",$K111:$K120)</f>
        <v>0</v>
      </c>
      <c r="E122" s="80">
        <f>SUMIF(E111:E120,"=x",$K111:$K120)</f>
        <v>0</v>
      </c>
      <c r="F122" s="80">
        <f>SUMIF(F111:F120,"=x",$K111:$K120)</f>
        <v>0</v>
      </c>
      <c r="G122" s="80">
        <f>SUM(C122:F122)</f>
        <v>15</v>
      </c>
      <c r="H122" s="80"/>
      <c r="I122" s="80"/>
      <c r="J122" s="80"/>
      <c r="K122" s="80"/>
      <c r="L122" s="80"/>
      <c r="M122" s="78"/>
      <c r="N122" s="78"/>
      <c r="O122" s="78"/>
      <c r="P122" s="78"/>
      <c r="Q122" s="78"/>
      <c r="R122" s="78"/>
      <c r="S122" s="78"/>
      <c r="T122" s="45"/>
    </row>
    <row r="123" spans="1:20" s="40" customFormat="1" ht="12.75" customHeight="1">
      <c r="A123" s="81" t="s">
        <v>79</v>
      </c>
      <c r="B123" s="81"/>
      <c r="C123" s="82">
        <f>SUMPRODUCT(--(C116:C120="v"),--($L116:$L120="K"))</f>
        <v>4</v>
      </c>
      <c r="D123" s="82">
        <f>SUMPRODUCT(--(D111:D120="x"),--($L111:$L120="K"))</f>
        <v>0</v>
      </c>
      <c r="E123" s="82">
        <f>SUMPRODUCT(--(E111:E120="x"),--($L111:$L120="K"))</f>
        <v>0</v>
      </c>
      <c r="F123" s="82">
        <f>SUMPRODUCT(--(F111:F120="x"),--($L111:$L120="K"))</f>
        <v>0</v>
      </c>
      <c r="G123" s="82">
        <f>SUM(C123:F123)</f>
        <v>4</v>
      </c>
      <c r="H123" s="82"/>
      <c r="I123" s="82"/>
      <c r="J123" s="82"/>
      <c r="K123" s="82"/>
      <c r="L123" s="82"/>
      <c r="M123" s="78"/>
      <c r="N123" s="78"/>
      <c r="O123" s="78"/>
      <c r="P123" s="78"/>
      <c r="Q123" s="78"/>
      <c r="R123" s="78"/>
      <c r="S123" s="78"/>
      <c r="T123" s="45"/>
    </row>
    <row r="124" spans="1:20" s="40" customFormat="1" ht="12.75" customHeight="1">
      <c r="A124" s="85" t="s">
        <v>106</v>
      </c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46"/>
    </row>
    <row r="125" spans="1:20" s="40" customFormat="1" ht="12.75" customHeight="1">
      <c r="A125" s="32" t="s">
        <v>225</v>
      </c>
      <c r="B125" s="24" t="s">
        <v>226</v>
      </c>
      <c r="C125" s="84" t="s">
        <v>18</v>
      </c>
      <c r="D125" s="84"/>
      <c r="E125" s="84"/>
      <c r="F125" s="84"/>
      <c r="G125" s="25">
        <v>2</v>
      </c>
      <c r="H125" s="25"/>
      <c r="I125" s="4"/>
      <c r="J125" s="4"/>
      <c r="K125" s="26">
        <v>3</v>
      </c>
      <c r="L125" s="25" t="s">
        <v>19</v>
      </c>
      <c r="M125" s="48"/>
      <c r="N125" s="28"/>
      <c r="O125" s="4"/>
      <c r="P125" s="4"/>
      <c r="Q125" s="4"/>
      <c r="R125" s="4"/>
      <c r="S125" s="24" t="s">
        <v>61</v>
      </c>
      <c r="T125" s="29"/>
    </row>
    <row r="126" spans="1:20" s="40" customFormat="1" ht="12.75" customHeight="1">
      <c r="A126" s="32" t="s">
        <v>227</v>
      </c>
      <c r="B126" s="24" t="s">
        <v>228</v>
      </c>
      <c r="C126" s="84" t="s">
        <v>18</v>
      </c>
      <c r="D126" s="84"/>
      <c r="E126" s="84"/>
      <c r="F126" s="84"/>
      <c r="G126" s="25">
        <v>2</v>
      </c>
      <c r="H126" s="25"/>
      <c r="I126" s="4"/>
      <c r="J126" s="4"/>
      <c r="K126" s="26">
        <v>3</v>
      </c>
      <c r="L126" s="25" t="s">
        <v>19</v>
      </c>
      <c r="M126" s="30" t="s">
        <v>229</v>
      </c>
      <c r="N126" s="28" t="s">
        <v>230</v>
      </c>
      <c r="O126" s="4"/>
      <c r="P126" s="4"/>
      <c r="Q126" s="4"/>
      <c r="R126" s="4"/>
      <c r="S126" s="24" t="s">
        <v>231</v>
      </c>
      <c r="T126" s="29"/>
    </row>
    <row r="127" spans="1:20" s="40" customFormat="1" ht="12.75" customHeight="1">
      <c r="A127" s="32" t="s">
        <v>232</v>
      </c>
      <c r="B127" s="24" t="s">
        <v>230</v>
      </c>
      <c r="C127" s="84" t="s">
        <v>18</v>
      </c>
      <c r="D127" s="84"/>
      <c r="E127" s="84"/>
      <c r="F127" s="84"/>
      <c r="G127" s="25"/>
      <c r="H127" s="25">
        <v>1</v>
      </c>
      <c r="I127" s="4"/>
      <c r="J127" s="4"/>
      <c r="K127" s="25">
        <v>2</v>
      </c>
      <c r="L127" s="25" t="s">
        <v>23</v>
      </c>
      <c r="M127" s="32"/>
      <c r="N127" s="28"/>
      <c r="O127" s="4"/>
      <c r="P127" s="4"/>
      <c r="Q127" s="4"/>
      <c r="R127" s="4"/>
      <c r="S127" s="24" t="s">
        <v>231</v>
      </c>
      <c r="T127" s="29"/>
    </row>
    <row r="128" spans="1:20" s="40" customFormat="1" ht="12.75" customHeight="1">
      <c r="A128" s="32" t="s">
        <v>233</v>
      </c>
      <c r="B128" s="24" t="s">
        <v>234</v>
      </c>
      <c r="C128" s="84" t="s">
        <v>18</v>
      </c>
      <c r="D128" s="84"/>
      <c r="E128" s="84"/>
      <c r="F128" s="84"/>
      <c r="G128" s="25">
        <v>2</v>
      </c>
      <c r="H128" s="25"/>
      <c r="I128" s="4"/>
      <c r="J128" s="4"/>
      <c r="K128" s="26">
        <v>3</v>
      </c>
      <c r="L128" s="25" t="s">
        <v>19</v>
      </c>
      <c r="M128" s="30" t="s">
        <v>235</v>
      </c>
      <c r="N128" s="28" t="s">
        <v>236</v>
      </c>
      <c r="O128" s="4"/>
      <c r="P128" s="4"/>
      <c r="Q128" s="4"/>
      <c r="R128" s="4"/>
      <c r="S128" s="24" t="s">
        <v>44</v>
      </c>
      <c r="T128" s="29"/>
    </row>
    <row r="129" spans="1:20" s="40" customFormat="1" ht="12.75" customHeight="1">
      <c r="A129" s="32" t="s">
        <v>237</v>
      </c>
      <c r="B129" s="24" t="s">
        <v>236</v>
      </c>
      <c r="C129" s="84" t="s">
        <v>18</v>
      </c>
      <c r="D129" s="84"/>
      <c r="E129" s="84"/>
      <c r="F129" s="84"/>
      <c r="G129" s="25"/>
      <c r="H129" s="25">
        <v>2</v>
      </c>
      <c r="I129" s="4"/>
      <c r="J129" s="4"/>
      <c r="K129" s="26">
        <v>3</v>
      </c>
      <c r="L129" s="25" t="s">
        <v>23</v>
      </c>
      <c r="M129" s="32"/>
      <c r="N129" s="31"/>
      <c r="O129" s="4"/>
      <c r="P129" s="4"/>
      <c r="Q129" s="4"/>
      <c r="R129" s="4"/>
      <c r="S129" s="24" t="s">
        <v>44</v>
      </c>
      <c r="T129" s="29"/>
    </row>
    <row r="130" spans="1:20" s="40" customFormat="1" ht="12.75" customHeight="1">
      <c r="A130" s="32" t="s">
        <v>238</v>
      </c>
      <c r="B130" s="24" t="s">
        <v>239</v>
      </c>
      <c r="C130" s="84" t="s">
        <v>18</v>
      </c>
      <c r="D130" s="84"/>
      <c r="E130" s="84"/>
      <c r="F130" s="84"/>
      <c r="G130" s="25">
        <v>2</v>
      </c>
      <c r="H130" s="25"/>
      <c r="I130" s="4"/>
      <c r="J130" s="4"/>
      <c r="K130" s="26">
        <v>3</v>
      </c>
      <c r="L130" s="25" t="s">
        <v>19</v>
      </c>
      <c r="M130" s="51" t="s">
        <v>240</v>
      </c>
      <c r="N130" s="49" t="s">
        <v>234</v>
      </c>
      <c r="O130" s="4"/>
      <c r="P130" s="4"/>
      <c r="Q130" s="4"/>
      <c r="R130" s="4"/>
      <c r="S130" s="24" t="s">
        <v>44</v>
      </c>
      <c r="T130" s="29"/>
    </row>
    <row r="131" spans="1:20" s="40" customFormat="1" ht="12.75" customHeight="1">
      <c r="A131" s="32" t="s">
        <v>241</v>
      </c>
      <c r="B131" s="24" t="s">
        <v>242</v>
      </c>
      <c r="C131" s="84" t="s">
        <v>18</v>
      </c>
      <c r="D131" s="84"/>
      <c r="E131" s="84"/>
      <c r="F131" s="84"/>
      <c r="G131" s="25">
        <v>2</v>
      </c>
      <c r="H131" s="25"/>
      <c r="I131" s="4"/>
      <c r="J131" s="4"/>
      <c r="K131" s="26">
        <v>3</v>
      </c>
      <c r="L131" s="25" t="s">
        <v>19</v>
      </c>
      <c r="M131" s="32"/>
      <c r="N131" s="28"/>
      <c r="O131" s="4"/>
      <c r="P131" s="4"/>
      <c r="Q131" s="4"/>
      <c r="R131" s="4"/>
      <c r="S131" s="24" t="s">
        <v>243</v>
      </c>
      <c r="T131" s="29"/>
    </row>
    <row r="132" spans="1:20" s="40" customFormat="1" ht="12.75" customHeight="1">
      <c r="A132" s="32" t="s">
        <v>244</v>
      </c>
      <c r="B132" s="24" t="s">
        <v>245</v>
      </c>
      <c r="C132" s="84" t="s">
        <v>18</v>
      </c>
      <c r="D132" s="84"/>
      <c r="E132" s="84"/>
      <c r="F132" s="84"/>
      <c r="G132" s="25">
        <v>2</v>
      </c>
      <c r="H132" s="25"/>
      <c r="I132" s="4"/>
      <c r="J132" s="4"/>
      <c r="K132" s="26">
        <v>3</v>
      </c>
      <c r="L132" s="25" t="s">
        <v>19</v>
      </c>
      <c r="M132" s="32"/>
      <c r="N132" s="31"/>
      <c r="O132" s="4"/>
      <c r="P132" s="4"/>
      <c r="Q132" s="4"/>
      <c r="R132" s="4"/>
      <c r="S132" s="24" t="s">
        <v>243</v>
      </c>
      <c r="T132" s="29"/>
    </row>
    <row r="133" spans="1:20" s="40" customFormat="1" ht="12.75" customHeight="1">
      <c r="A133" s="32" t="s">
        <v>246</v>
      </c>
      <c r="B133" s="24" t="s">
        <v>247</v>
      </c>
      <c r="C133" s="84" t="s">
        <v>18</v>
      </c>
      <c r="D133" s="84"/>
      <c r="E133" s="84"/>
      <c r="F133" s="84"/>
      <c r="G133" s="25">
        <v>2</v>
      </c>
      <c r="H133" s="25"/>
      <c r="I133" s="4"/>
      <c r="J133" s="4"/>
      <c r="K133" s="26">
        <v>3</v>
      </c>
      <c r="L133" s="25" t="s">
        <v>19</v>
      </c>
      <c r="M133" s="30" t="s">
        <v>248</v>
      </c>
      <c r="N133" s="28" t="s">
        <v>249</v>
      </c>
      <c r="O133" s="4"/>
      <c r="P133" s="4"/>
      <c r="Q133" s="4"/>
      <c r="R133" s="4"/>
      <c r="S133" s="24" t="s">
        <v>250</v>
      </c>
      <c r="T133" s="29"/>
    </row>
    <row r="134" spans="1:20" s="40" customFormat="1" ht="12.75" customHeight="1">
      <c r="A134" s="32" t="s">
        <v>251</v>
      </c>
      <c r="B134" s="24" t="s">
        <v>249</v>
      </c>
      <c r="C134" s="84" t="s">
        <v>18</v>
      </c>
      <c r="D134" s="84"/>
      <c r="E134" s="84"/>
      <c r="F134" s="84"/>
      <c r="G134" s="25"/>
      <c r="H134" s="25">
        <v>2</v>
      </c>
      <c r="I134" s="4"/>
      <c r="J134" s="4"/>
      <c r="K134" s="26">
        <v>3</v>
      </c>
      <c r="L134" s="25" t="s">
        <v>23</v>
      </c>
      <c r="M134" s="32"/>
      <c r="N134" s="31"/>
      <c r="O134" s="4"/>
      <c r="P134" s="4"/>
      <c r="Q134" s="4"/>
      <c r="R134" s="4"/>
      <c r="S134" s="24" t="s">
        <v>250</v>
      </c>
      <c r="T134" s="29"/>
    </row>
    <row r="135" spans="1:20" s="40" customFormat="1" ht="12.75" customHeight="1">
      <c r="A135" s="32" t="s">
        <v>252</v>
      </c>
      <c r="B135" s="24" t="s">
        <v>253</v>
      </c>
      <c r="C135" s="84" t="s">
        <v>18</v>
      </c>
      <c r="D135" s="84"/>
      <c r="E135" s="84"/>
      <c r="F135" s="84"/>
      <c r="G135" s="25">
        <v>2</v>
      </c>
      <c r="H135" s="25"/>
      <c r="I135" s="4"/>
      <c r="J135" s="4"/>
      <c r="K135" s="26">
        <v>3</v>
      </c>
      <c r="L135" s="25" t="s">
        <v>19</v>
      </c>
      <c r="M135" s="51" t="s">
        <v>254</v>
      </c>
      <c r="N135" s="49" t="s">
        <v>247</v>
      </c>
      <c r="O135" s="4"/>
      <c r="P135" s="4"/>
      <c r="Q135" s="4"/>
      <c r="R135" s="4"/>
      <c r="S135" s="24" t="s">
        <v>250</v>
      </c>
      <c r="T135" s="29"/>
    </row>
    <row r="136" spans="1:20" s="40" customFormat="1" ht="12.75" customHeight="1">
      <c r="A136" s="32" t="s">
        <v>255</v>
      </c>
      <c r="B136" s="24" t="s">
        <v>256</v>
      </c>
      <c r="C136" s="84" t="s">
        <v>18</v>
      </c>
      <c r="D136" s="84"/>
      <c r="E136" s="84"/>
      <c r="F136" s="84"/>
      <c r="G136" s="25">
        <v>2</v>
      </c>
      <c r="H136" s="25"/>
      <c r="I136" s="4"/>
      <c r="J136" s="4"/>
      <c r="K136" s="26">
        <v>3</v>
      </c>
      <c r="L136" s="25" t="s">
        <v>19</v>
      </c>
      <c r="M136" s="32"/>
      <c r="N136" s="31"/>
      <c r="O136" s="4"/>
      <c r="P136" s="4"/>
      <c r="Q136" s="4"/>
      <c r="R136" s="4"/>
      <c r="S136" s="24" t="s">
        <v>243</v>
      </c>
      <c r="T136" s="29"/>
    </row>
    <row r="137" spans="1:20" s="40" customFormat="1" ht="12.75" customHeight="1">
      <c r="A137" s="32" t="s">
        <v>257</v>
      </c>
      <c r="B137" s="24" t="s">
        <v>258</v>
      </c>
      <c r="C137" s="84" t="s">
        <v>18</v>
      </c>
      <c r="D137" s="84"/>
      <c r="E137" s="84"/>
      <c r="F137" s="84"/>
      <c r="G137" s="25">
        <v>2</v>
      </c>
      <c r="H137" s="25"/>
      <c r="I137" s="4"/>
      <c r="J137" s="4"/>
      <c r="K137" s="26">
        <v>3</v>
      </c>
      <c r="L137" s="25" t="s">
        <v>19</v>
      </c>
      <c r="M137" s="32"/>
      <c r="N137" s="28"/>
      <c r="O137" s="4"/>
      <c r="P137" s="4"/>
      <c r="Q137" s="4"/>
      <c r="R137" s="4"/>
      <c r="S137" s="24" t="s">
        <v>259</v>
      </c>
      <c r="T137" s="29"/>
    </row>
    <row r="138" spans="1:20" s="40" customFormat="1" ht="12.75" customHeight="1">
      <c r="A138" s="32" t="s">
        <v>260</v>
      </c>
      <c r="B138" s="24" t="s">
        <v>261</v>
      </c>
      <c r="C138" s="84" t="s">
        <v>18</v>
      </c>
      <c r="D138" s="84"/>
      <c r="E138" s="84"/>
      <c r="F138" s="84"/>
      <c r="G138" s="25">
        <v>3</v>
      </c>
      <c r="H138" s="25"/>
      <c r="I138" s="4"/>
      <c r="J138" s="4"/>
      <c r="K138" s="26">
        <v>4</v>
      </c>
      <c r="L138" s="25" t="s">
        <v>19</v>
      </c>
      <c r="M138" s="30" t="s">
        <v>262</v>
      </c>
      <c r="N138" s="28" t="s">
        <v>263</v>
      </c>
      <c r="O138" s="4"/>
      <c r="P138" s="4"/>
      <c r="Q138" s="4"/>
      <c r="R138" s="4"/>
      <c r="S138" s="24" t="s">
        <v>264</v>
      </c>
      <c r="T138" s="29"/>
    </row>
    <row r="139" spans="1:20" s="40" customFormat="1" ht="12.75" customHeight="1">
      <c r="A139" s="32" t="s">
        <v>265</v>
      </c>
      <c r="B139" s="24" t="s">
        <v>263</v>
      </c>
      <c r="C139" s="84" t="s">
        <v>18</v>
      </c>
      <c r="D139" s="84"/>
      <c r="E139" s="84"/>
      <c r="F139" s="84"/>
      <c r="G139" s="25"/>
      <c r="H139" s="25">
        <v>2</v>
      </c>
      <c r="I139" s="4"/>
      <c r="J139" s="4"/>
      <c r="K139" s="26">
        <v>3</v>
      </c>
      <c r="L139" s="25" t="s">
        <v>23</v>
      </c>
      <c r="M139" s="51" t="s">
        <v>266</v>
      </c>
      <c r="N139" s="49" t="s">
        <v>117</v>
      </c>
      <c r="O139" s="4"/>
      <c r="P139" s="4"/>
      <c r="Q139" s="4"/>
      <c r="R139" s="4"/>
      <c r="S139" s="24" t="s">
        <v>264</v>
      </c>
      <c r="T139" s="29"/>
    </row>
    <row r="140" spans="1:20" s="40" customFormat="1" ht="12.75" customHeight="1">
      <c r="A140" s="32" t="s">
        <v>267</v>
      </c>
      <c r="B140" s="24" t="s">
        <v>268</v>
      </c>
      <c r="C140" s="84" t="s">
        <v>18</v>
      </c>
      <c r="D140" s="84"/>
      <c r="E140" s="84"/>
      <c r="F140" s="84"/>
      <c r="G140" s="25">
        <v>2</v>
      </c>
      <c r="H140" s="25"/>
      <c r="I140" s="4"/>
      <c r="J140" s="4"/>
      <c r="K140" s="26">
        <v>3</v>
      </c>
      <c r="L140" s="25" t="s">
        <v>19</v>
      </c>
      <c r="M140" s="30" t="s">
        <v>269</v>
      </c>
      <c r="N140" s="28" t="s">
        <v>270</v>
      </c>
      <c r="O140" s="4"/>
      <c r="P140" s="4"/>
      <c r="Q140" s="4"/>
      <c r="R140" s="4"/>
      <c r="S140" s="24" t="s">
        <v>271</v>
      </c>
      <c r="T140" s="29"/>
    </row>
    <row r="141" spans="1:20" s="40" customFormat="1" ht="12.75" customHeight="1">
      <c r="A141" s="32" t="s">
        <v>272</v>
      </c>
      <c r="B141" s="24" t="s">
        <v>270</v>
      </c>
      <c r="C141" s="84" t="s">
        <v>18</v>
      </c>
      <c r="D141" s="84"/>
      <c r="E141" s="84"/>
      <c r="F141" s="84"/>
      <c r="G141" s="25"/>
      <c r="H141" s="25">
        <v>1</v>
      </c>
      <c r="I141" s="4"/>
      <c r="J141" s="4"/>
      <c r="K141" s="26">
        <v>2</v>
      </c>
      <c r="L141" s="25" t="s">
        <v>23</v>
      </c>
      <c r="M141" s="51" t="s">
        <v>273</v>
      </c>
      <c r="N141" s="49" t="s">
        <v>274</v>
      </c>
      <c r="O141" s="4"/>
      <c r="P141" s="4"/>
      <c r="Q141" s="4"/>
      <c r="R141" s="4"/>
      <c r="S141" s="24" t="s">
        <v>271</v>
      </c>
      <c r="T141" s="29"/>
    </row>
    <row r="142" spans="1:20" s="40" customFormat="1" ht="12.75" customHeight="1">
      <c r="A142" s="32" t="s">
        <v>275</v>
      </c>
      <c r="B142" s="24" t="s">
        <v>276</v>
      </c>
      <c r="C142" s="84" t="s">
        <v>18</v>
      </c>
      <c r="D142" s="84"/>
      <c r="E142" s="84"/>
      <c r="F142" s="84"/>
      <c r="G142" s="25">
        <v>2</v>
      </c>
      <c r="H142" s="25"/>
      <c r="I142" s="4"/>
      <c r="J142" s="4"/>
      <c r="K142" s="26">
        <v>3</v>
      </c>
      <c r="L142" s="25" t="s">
        <v>19</v>
      </c>
      <c r="M142" s="30" t="s">
        <v>277</v>
      </c>
      <c r="N142" s="28" t="s">
        <v>278</v>
      </c>
      <c r="O142" s="4"/>
      <c r="P142" s="4"/>
      <c r="Q142" s="4"/>
      <c r="R142" s="4"/>
      <c r="S142" s="24" t="s">
        <v>271</v>
      </c>
      <c r="T142" s="29"/>
    </row>
    <row r="143" spans="1:20" s="40" customFormat="1" ht="12.75" customHeight="1">
      <c r="A143" s="32" t="s">
        <v>279</v>
      </c>
      <c r="B143" s="24" t="s">
        <v>278</v>
      </c>
      <c r="C143" s="84" t="s">
        <v>18</v>
      </c>
      <c r="D143" s="84"/>
      <c r="E143" s="84"/>
      <c r="F143" s="84"/>
      <c r="G143" s="25"/>
      <c r="H143" s="25">
        <v>1</v>
      </c>
      <c r="I143" s="4"/>
      <c r="J143" s="4"/>
      <c r="K143" s="25">
        <v>2</v>
      </c>
      <c r="L143" s="25" t="s">
        <v>23</v>
      </c>
      <c r="M143" s="51" t="s">
        <v>280</v>
      </c>
      <c r="N143" s="49" t="s">
        <v>268</v>
      </c>
      <c r="O143" s="4"/>
      <c r="P143" s="4"/>
      <c r="Q143" s="4"/>
      <c r="R143" s="4"/>
      <c r="S143" s="24" t="s">
        <v>271</v>
      </c>
      <c r="T143" s="29"/>
    </row>
    <row r="144" spans="1:20" s="40" customFormat="1" ht="12.75" customHeight="1">
      <c r="A144" s="32" t="s">
        <v>281</v>
      </c>
      <c r="B144" s="24" t="s">
        <v>282</v>
      </c>
      <c r="C144" s="84" t="s">
        <v>18</v>
      </c>
      <c r="D144" s="84"/>
      <c r="E144" s="84"/>
      <c r="F144" s="84"/>
      <c r="G144" s="25">
        <v>2</v>
      </c>
      <c r="H144" s="25"/>
      <c r="I144" s="4"/>
      <c r="J144" s="4"/>
      <c r="K144" s="26">
        <v>3</v>
      </c>
      <c r="L144" s="25" t="s">
        <v>19</v>
      </c>
      <c r="M144" s="32"/>
      <c r="N144" s="31"/>
      <c r="O144" s="4"/>
      <c r="P144" s="4"/>
      <c r="Q144" s="4"/>
      <c r="R144" s="4"/>
      <c r="S144" s="24" t="s">
        <v>259</v>
      </c>
      <c r="T144" s="29"/>
    </row>
    <row r="145" spans="1:20" s="40" customFormat="1" ht="12.75" customHeight="1">
      <c r="A145" s="32" t="s">
        <v>283</v>
      </c>
      <c r="B145" s="24" t="s">
        <v>284</v>
      </c>
      <c r="C145" s="84" t="s">
        <v>18</v>
      </c>
      <c r="D145" s="84"/>
      <c r="E145" s="84"/>
      <c r="F145" s="84"/>
      <c r="G145" s="25">
        <v>3</v>
      </c>
      <c r="H145" s="25"/>
      <c r="I145" s="4"/>
      <c r="J145" s="4"/>
      <c r="K145" s="26">
        <v>4</v>
      </c>
      <c r="L145" s="25" t="s">
        <v>19</v>
      </c>
      <c r="M145" s="30" t="s">
        <v>285</v>
      </c>
      <c r="N145" s="28" t="s">
        <v>286</v>
      </c>
      <c r="O145" s="4"/>
      <c r="P145" s="4"/>
      <c r="Q145" s="4"/>
      <c r="R145" s="4"/>
      <c r="S145" s="24" t="s">
        <v>61</v>
      </c>
      <c r="T145" s="29"/>
    </row>
    <row r="146" spans="1:20" s="40" customFormat="1" ht="12.75" customHeight="1">
      <c r="A146" s="32" t="s">
        <v>287</v>
      </c>
      <c r="B146" s="24" t="s">
        <v>286</v>
      </c>
      <c r="C146" s="84" t="s">
        <v>18</v>
      </c>
      <c r="D146" s="84"/>
      <c r="E146" s="84"/>
      <c r="F146" s="84"/>
      <c r="G146" s="25"/>
      <c r="H146" s="25">
        <v>2</v>
      </c>
      <c r="I146" s="4"/>
      <c r="J146" s="4"/>
      <c r="K146" s="26">
        <v>3</v>
      </c>
      <c r="L146" s="25" t="s">
        <v>23</v>
      </c>
      <c r="M146" s="32"/>
      <c r="N146" s="31"/>
      <c r="O146" s="4"/>
      <c r="P146" s="4"/>
      <c r="Q146" s="4"/>
      <c r="R146" s="4"/>
      <c r="S146" s="24" t="s">
        <v>61</v>
      </c>
      <c r="T146" s="29"/>
    </row>
    <row r="147" spans="1:20" s="40" customFormat="1" ht="12.75" customHeight="1">
      <c r="A147" s="32" t="s">
        <v>288</v>
      </c>
      <c r="B147" s="24" t="s">
        <v>289</v>
      </c>
      <c r="C147" s="84" t="s">
        <v>18</v>
      </c>
      <c r="D147" s="84"/>
      <c r="E147" s="84"/>
      <c r="F147" s="84"/>
      <c r="G147" s="25">
        <v>3</v>
      </c>
      <c r="H147" s="25"/>
      <c r="I147" s="4"/>
      <c r="J147" s="4"/>
      <c r="K147" s="26">
        <v>4</v>
      </c>
      <c r="L147" s="25" t="s">
        <v>19</v>
      </c>
      <c r="M147" s="30" t="s">
        <v>290</v>
      </c>
      <c r="N147" s="28" t="s">
        <v>291</v>
      </c>
      <c r="O147" s="4"/>
      <c r="P147" s="4"/>
      <c r="Q147" s="4"/>
      <c r="R147" s="4"/>
      <c r="S147" s="24" t="s">
        <v>292</v>
      </c>
      <c r="T147" s="29"/>
    </row>
    <row r="148" spans="1:20" s="40" customFormat="1" ht="12.75" customHeight="1">
      <c r="A148" s="32" t="s">
        <v>293</v>
      </c>
      <c r="B148" s="24" t="s">
        <v>291</v>
      </c>
      <c r="C148" s="84" t="s">
        <v>18</v>
      </c>
      <c r="D148" s="84"/>
      <c r="E148" s="84"/>
      <c r="F148" s="84"/>
      <c r="G148" s="25"/>
      <c r="H148" s="25">
        <v>2</v>
      </c>
      <c r="I148" s="4"/>
      <c r="J148" s="4"/>
      <c r="K148" s="26">
        <v>3</v>
      </c>
      <c r="L148" s="25" t="s">
        <v>23</v>
      </c>
      <c r="M148" s="32"/>
      <c r="N148" s="31"/>
      <c r="O148" s="4"/>
      <c r="P148" s="4"/>
      <c r="Q148" s="4"/>
      <c r="R148" s="4"/>
      <c r="S148" s="24" t="s">
        <v>292</v>
      </c>
      <c r="T148" s="29"/>
    </row>
    <row r="149" spans="1:20" s="40" customFormat="1" ht="12.75" customHeight="1">
      <c r="A149" s="32" t="s">
        <v>294</v>
      </c>
      <c r="B149" s="24" t="s">
        <v>295</v>
      </c>
      <c r="C149" s="84" t="s">
        <v>18</v>
      </c>
      <c r="D149" s="84"/>
      <c r="E149" s="84"/>
      <c r="F149" s="84"/>
      <c r="G149" s="25">
        <v>2</v>
      </c>
      <c r="H149" s="25"/>
      <c r="I149" s="4"/>
      <c r="J149" s="4"/>
      <c r="K149" s="26">
        <v>3</v>
      </c>
      <c r="L149" s="25" t="s">
        <v>19</v>
      </c>
      <c r="M149" s="30" t="s">
        <v>296</v>
      </c>
      <c r="N149" s="28" t="s">
        <v>297</v>
      </c>
      <c r="O149" s="4"/>
      <c r="P149" s="4"/>
      <c r="Q149" s="4"/>
      <c r="R149" s="4"/>
      <c r="S149" s="24" t="s">
        <v>298</v>
      </c>
      <c r="T149" s="29"/>
    </row>
    <row r="150" spans="1:20" s="40" customFormat="1" ht="12.75" customHeight="1">
      <c r="A150" s="32" t="s">
        <v>299</v>
      </c>
      <c r="B150" s="24" t="s">
        <v>297</v>
      </c>
      <c r="C150" s="84" t="s">
        <v>18</v>
      </c>
      <c r="D150" s="84"/>
      <c r="E150" s="84"/>
      <c r="F150" s="84"/>
      <c r="G150" s="25"/>
      <c r="H150" s="25">
        <v>2</v>
      </c>
      <c r="I150" s="4"/>
      <c r="J150" s="4"/>
      <c r="K150" s="26">
        <v>3</v>
      </c>
      <c r="L150" s="25" t="s">
        <v>23</v>
      </c>
      <c r="M150" s="32"/>
      <c r="N150" s="31"/>
      <c r="O150" s="4"/>
      <c r="P150" s="4"/>
      <c r="Q150" s="4"/>
      <c r="R150" s="4"/>
      <c r="S150" s="24" t="s">
        <v>298</v>
      </c>
      <c r="T150" s="29"/>
    </row>
    <row r="151" spans="1:20" s="40" customFormat="1" ht="12.75" customHeight="1">
      <c r="A151" s="32" t="s">
        <v>300</v>
      </c>
      <c r="B151" s="24" t="s">
        <v>301</v>
      </c>
      <c r="C151" s="84" t="s">
        <v>18</v>
      </c>
      <c r="D151" s="84"/>
      <c r="E151" s="84"/>
      <c r="F151" s="84"/>
      <c r="G151" s="25">
        <v>2</v>
      </c>
      <c r="H151" s="25"/>
      <c r="I151" s="4"/>
      <c r="J151" s="4"/>
      <c r="K151" s="26">
        <v>3</v>
      </c>
      <c r="L151" s="25" t="s">
        <v>19</v>
      </c>
      <c r="M151" s="32"/>
      <c r="N151" s="31"/>
      <c r="O151" s="4"/>
      <c r="P151" s="4"/>
      <c r="Q151" s="4"/>
      <c r="R151" s="4"/>
      <c r="S151" s="24" t="s">
        <v>55</v>
      </c>
      <c r="T151" s="29"/>
    </row>
    <row r="152" spans="1:20" s="40" customFormat="1" ht="12.75" customHeight="1">
      <c r="A152" s="32" t="s">
        <v>302</v>
      </c>
      <c r="B152" s="24" t="s">
        <v>303</v>
      </c>
      <c r="C152" s="84" t="s">
        <v>18</v>
      </c>
      <c r="D152" s="84"/>
      <c r="E152" s="84"/>
      <c r="F152" s="84"/>
      <c r="G152" s="25">
        <v>2</v>
      </c>
      <c r="H152" s="25"/>
      <c r="I152" s="4"/>
      <c r="J152" s="4"/>
      <c r="K152" s="26">
        <v>3</v>
      </c>
      <c r="L152" s="25" t="s">
        <v>19</v>
      </c>
      <c r="M152" s="30" t="s">
        <v>304</v>
      </c>
      <c r="N152" s="28" t="s">
        <v>305</v>
      </c>
      <c r="O152" s="4"/>
      <c r="P152" s="4"/>
      <c r="Q152" s="4"/>
      <c r="R152" s="4"/>
      <c r="S152" s="24" t="s">
        <v>250</v>
      </c>
      <c r="T152" s="29"/>
    </row>
    <row r="153" spans="1:20" s="40" customFormat="1" ht="12.75" customHeight="1">
      <c r="A153" s="32" t="s">
        <v>306</v>
      </c>
      <c r="B153" s="24" t="s">
        <v>305</v>
      </c>
      <c r="C153" s="84" t="s">
        <v>18</v>
      </c>
      <c r="D153" s="84"/>
      <c r="E153" s="84"/>
      <c r="F153" s="84"/>
      <c r="G153" s="25"/>
      <c r="H153" s="25">
        <v>2</v>
      </c>
      <c r="I153" s="4"/>
      <c r="J153" s="4"/>
      <c r="K153" s="26">
        <v>3</v>
      </c>
      <c r="L153" s="25" t="s">
        <v>23</v>
      </c>
      <c r="M153" s="32"/>
      <c r="N153" s="31"/>
      <c r="O153" s="4"/>
      <c r="P153" s="4"/>
      <c r="Q153" s="4"/>
      <c r="R153" s="4"/>
      <c r="S153" s="24" t="s">
        <v>250</v>
      </c>
      <c r="T153" s="29"/>
    </row>
    <row r="154" spans="1:20" s="40" customFormat="1" ht="12.75" customHeight="1">
      <c r="A154" s="32" t="s">
        <v>307</v>
      </c>
      <c r="B154" s="24" t="s">
        <v>308</v>
      </c>
      <c r="C154" s="84" t="s">
        <v>18</v>
      </c>
      <c r="D154" s="84"/>
      <c r="E154" s="84"/>
      <c r="F154" s="84"/>
      <c r="G154" s="25">
        <v>2</v>
      </c>
      <c r="H154" s="25"/>
      <c r="I154" s="4"/>
      <c r="J154" s="4"/>
      <c r="K154" s="26">
        <v>3</v>
      </c>
      <c r="L154" s="25" t="s">
        <v>19</v>
      </c>
      <c r="M154" s="51" t="s">
        <v>309</v>
      </c>
      <c r="N154" s="49" t="s">
        <v>295</v>
      </c>
      <c r="O154" s="4"/>
      <c r="P154" s="4"/>
      <c r="Q154" s="4"/>
      <c r="R154" s="4"/>
      <c r="S154" s="24" t="s">
        <v>298</v>
      </c>
      <c r="T154" s="29"/>
    </row>
    <row r="155" spans="1:20" s="40" customFormat="1" ht="12.75" customHeight="1">
      <c r="A155" s="32" t="s">
        <v>310</v>
      </c>
      <c r="B155" s="24" t="s">
        <v>274</v>
      </c>
      <c r="C155" s="84" t="s">
        <v>18</v>
      </c>
      <c r="D155" s="84"/>
      <c r="E155" s="84"/>
      <c r="F155" s="84"/>
      <c r="G155" s="25">
        <v>2</v>
      </c>
      <c r="H155" s="25"/>
      <c r="I155" s="4"/>
      <c r="J155" s="4"/>
      <c r="K155" s="26">
        <v>3</v>
      </c>
      <c r="L155" s="25" t="s">
        <v>19</v>
      </c>
      <c r="M155" s="30" t="s">
        <v>311</v>
      </c>
      <c r="N155" s="28" t="s">
        <v>312</v>
      </c>
      <c r="O155" s="4"/>
      <c r="P155" s="4"/>
      <c r="Q155" s="4"/>
      <c r="R155" s="4"/>
      <c r="S155" s="24" t="s">
        <v>313</v>
      </c>
      <c r="T155" s="29"/>
    </row>
    <row r="156" spans="1:20" s="40" customFormat="1" ht="12.75" customHeight="1">
      <c r="A156" s="32" t="s">
        <v>314</v>
      </c>
      <c r="B156" s="24" t="s">
        <v>312</v>
      </c>
      <c r="C156" s="84" t="s">
        <v>18</v>
      </c>
      <c r="D156" s="84"/>
      <c r="E156" s="84"/>
      <c r="F156" s="84"/>
      <c r="G156" s="25"/>
      <c r="H156" s="25">
        <v>2</v>
      </c>
      <c r="I156" s="4"/>
      <c r="J156" s="4"/>
      <c r="K156" s="26">
        <v>3</v>
      </c>
      <c r="L156" s="25" t="s">
        <v>23</v>
      </c>
      <c r="M156" s="32"/>
      <c r="N156" s="28"/>
      <c r="O156" s="4"/>
      <c r="P156" s="4"/>
      <c r="Q156" s="4"/>
      <c r="R156" s="4"/>
      <c r="S156" s="24" t="s">
        <v>313</v>
      </c>
      <c r="T156" s="29"/>
    </row>
    <row r="157" spans="1:20" s="40" customFormat="1" ht="12.75" customHeight="1">
      <c r="A157" s="32" t="s">
        <v>315</v>
      </c>
      <c r="B157" s="24" t="s">
        <v>316</v>
      </c>
      <c r="C157" s="84" t="s">
        <v>18</v>
      </c>
      <c r="D157" s="84"/>
      <c r="E157" s="84"/>
      <c r="F157" s="84"/>
      <c r="G157" s="25">
        <v>2</v>
      </c>
      <c r="H157" s="25"/>
      <c r="I157" s="4"/>
      <c r="J157" s="4"/>
      <c r="K157" s="26">
        <v>3</v>
      </c>
      <c r="L157" s="25" t="s">
        <v>19</v>
      </c>
      <c r="M157" s="30" t="s">
        <v>317</v>
      </c>
      <c r="N157" s="28" t="s">
        <v>318</v>
      </c>
      <c r="O157" s="4"/>
      <c r="P157" s="4"/>
      <c r="Q157" s="4"/>
      <c r="R157" s="4"/>
      <c r="S157" s="24" t="s">
        <v>313</v>
      </c>
      <c r="T157" s="29"/>
    </row>
    <row r="158" spans="1:20" s="40" customFormat="1" ht="12.75" customHeight="1">
      <c r="A158" s="32" t="s">
        <v>319</v>
      </c>
      <c r="B158" s="24" t="s">
        <v>318</v>
      </c>
      <c r="C158" s="84" t="s">
        <v>18</v>
      </c>
      <c r="D158" s="84"/>
      <c r="E158" s="84"/>
      <c r="F158" s="84"/>
      <c r="G158" s="25"/>
      <c r="H158" s="25">
        <v>1</v>
      </c>
      <c r="I158" s="4"/>
      <c r="J158" s="4"/>
      <c r="K158" s="26">
        <v>2</v>
      </c>
      <c r="L158" s="25" t="s">
        <v>23</v>
      </c>
      <c r="M158" s="51" t="s">
        <v>273</v>
      </c>
      <c r="N158" s="49" t="s">
        <v>274</v>
      </c>
      <c r="O158" s="4"/>
      <c r="P158" s="4"/>
      <c r="Q158" s="4"/>
      <c r="R158" s="4"/>
      <c r="S158" s="24" t="s">
        <v>313</v>
      </c>
      <c r="T158" s="29"/>
    </row>
    <row r="159" spans="1:20" s="40" customFormat="1" ht="12.75" customHeight="1">
      <c r="A159" s="32" t="s">
        <v>320</v>
      </c>
      <c r="B159" s="24" t="s">
        <v>321</v>
      </c>
      <c r="C159" s="84" t="s">
        <v>18</v>
      </c>
      <c r="D159" s="84"/>
      <c r="E159" s="84"/>
      <c r="F159" s="84"/>
      <c r="G159" s="25">
        <v>2</v>
      </c>
      <c r="H159" s="25"/>
      <c r="I159" s="4"/>
      <c r="J159" s="4"/>
      <c r="K159" s="26">
        <v>3</v>
      </c>
      <c r="L159" s="25" t="s">
        <v>19</v>
      </c>
      <c r="M159" s="30" t="s">
        <v>322</v>
      </c>
      <c r="N159" s="28" t="s">
        <v>323</v>
      </c>
      <c r="O159" s="4"/>
      <c r="P159" s="4"/>
      <c r="Q159" s="4"/>
      <c r="R159" s="4"/>
      <c r="S159" s="24" t="s">
        <v>324</v>
      </c>
      <c r="T159" s="29"/>
    </row>
    <row r="160" spans="1:20" s="40" customFormat="1" ht="12.75" customHeight="1">
      <c r="A160" s="32" t="s">
        <v>325</v>
      </c>
      <c r="B160" s="24" t="s">
        <v>323</v>
      </c>
      <c r="C160" s="84" t="s">
        <v>18</v>
      </c>
      <c r="D160" s="84"/>
      <c r="E160" s="84"/>
      <c r="F160" s="84"/>
      <c r="G160" s="25"/>
      <c r="H160" s="25">
        <v>2</v>
      </c>
      <c r="I160" s="4"/>
      <c r="J160" s="4"/>
      <c r="K160" s="26">
        <v>3</v>
      </c>
      <c r="L160" s="25" t="s">
        <v>23</v>
      </c>
      <c r="M160" s="32"/>
      <c r="N160" s="28"/>
      <c r="O160" s="4"/>
      <c r="P160" s="4"/>
      <c r="Q160" s="4"/>
      <c r="R160" s="4"/>
      <c r="S160" s="24" t="s">
        <v>324</v>
      </c>
      <c r="T160" s="29"/>
    </row>
    <row r="161" spans="1:20" s="40" customFormat="1" ht="12.75" customHeight="1">
      <c r="A161" s="32" t="s">
        <v>326</v>
      </c>
      <c r="B161" s="24" t="s">
        <v>327</v>
      </c>
      <c r="C161" s="84" t="s">
        <v>18</v>
      </c>
      <c r="D161" s="84"/>
      <c r="E161" s="84"/>
      <c r="F161" s="84"/>
      <c r="G161" s="25">
        <v>2</v>
      </c>
      <c r="H161" s="25"/>
      <c r="I161" s="4"/>
      <c r="J161" s="4"/>
      <c r="K161" s="26">
        <v>3</v>
      </c>
      <c r="L161" s="25" t="s">
        <v>19</v>
      </c>
      <c r="M161" s="32"/>
      <c r="N161" s="31"/>
      <c r="O161" s="4"/>
      <c r="P161" s="4"/>
      <c r="Q161" s="4"/>
      <c r="R161" s="4"/>
      <c r="S161" s="24" t="s">
        <v>61</v>
      </c>
      <c r="T161" s="29"/>
    </row>
    <row r="162" spans="1:20" s="40" customFormat="1" ht="12.75" customHeight="1">
      <c r="A162" s="32" t="s">
        <v>328</v>
      </c>
      <c r="B162" s="24" t="s">
        <v>329</v>
      </c>
      <c r="C162" s="84" t="s">
        <v>18</v>
      </c>
      <c r="D162" s="84"/>
      <c r="E162" s="84"/>
      <c r="F162" s="84"/>
      <c r="G162" s="25">
        <v>2</v>
      </c>
      <c r="H162" s="25"/>
      <c r="I162" s="4"/>
      <c r="J162" s="4"/>
      <c r="K162" s="26">
        <v>3</v>
      </c>
      <c r="L162" s="25" t="s">
        <v>19</v>
      </c>
      <c r="M162" s="53"/>
      <c r="N162" s="28"/>
      <c r="O162" s="4"/>
      <c r="P162" s="4"/>
      <c r="Q162" s="4"/>
      <c r="R162" s="4"/>
      <c r="S162" s="24" t="s">
        <v>30</v>
      </c>
      <c r="T162" s="29"/>
    </row>
    <row r="163" spans="1:20" s="40" customFormat="1" ht="12.75" customHeight="1">
      <c r="A163" s="32" t="s">
        <v>330</v>
      </c>
      <c r="B163" s="60" t="s">
        <v>331</v>
      </c>
      <c r="C163" s="84" t="s">
        <v>18</v>
      </c>
      <c r="D163" s="84"/>
      <c r="E163" s="84"/>
      <c r="F163" s="84"/>
      <c r="G163" s="25">
        <v>2</v>
      </c>
      <c r="H163" s="25"/>
      <c r="I163" s="4"/>
      <c r="J163" s="4"/>
      <c r="K163" s="26">
        <v>3</v>
      </c>
      <c r="L163" s="25" t="s">
        <v>19</v>
      </c>
      <c r="M163" s="30" t="s">
        <v>332</v>
      </c>
      <c r="N163" s="28" t="s">
        <v>333</v>
      </c>
      <c r="O163" s="4"/>
      <c r="P163" s="4"/>
      <c r="Q163" s="4"/>
      <c r="R163" s="4"/>
      <c r="S163" s="24" t="s">
        <v>231</v>
      </c>
      <c r="T163" s="29"/>
    </row>
    <row r="164" spans="1:20" s="40" customFormat="1" ht="12.75" customHeight="1">
      <c r="A164" s="32" t="s">
        <v>334</v>
      </c>
      <c r="B164" s="24" t="s">
        <v>333</v>
      </c>
      <c r="C164" s="84" t="s">
        <v>18</v>
      </c>
      <c r="D164" s="84"/>
      <c r="E164" s="84"/>
      <c r="F164" s="84"/>
      <c r="G164" s="25"/>
      <c r="H164" s="25">
        <v>2</v>
      </c>
      <c r="I164" s="4"/>
      <c r="J164" s="4"/>
      <c r="K164" s="26">
        <v>3</v>
      </c>
      <c r="L164" s="25" t="s">
        <v>23</v>
      </c>
      <c r="M164" s="32"/>
      <c r="N164" s="31"/>
      <c r="O164" s="4"/>
      <c r="P164" s="4"/>
      <c r="Q164" s="4"/>
      <c r="R164" s="4"/>
      <c r="S164" s="24" t="s">
        <v>231</v>
      </c>
      <c r="T164" s="29"/>
    </row>
    <row r="165" spans="1:20" s="40" customFormat="1" ht="12.75" customHeight="1">
      <c r="A165" s="76" t="s">
        <v>77</v>
      </c>
      <c r="B165" s="76"/>
      <c r="C165" s="77">
        <f>SUMIF(C125:C164,"=v",$G125:$G164)+SUMIF(C125:C164,"=v",$H125:$H164)+SUMIF(C125:C164,"=v",$I125:$I164)</f>
        <v>79</v>
      </c>
      <c r="D165" s="77">
        <f>SUMIF(D125:D150,"=x",$G125:$G150)+SUMIF(D125:D150,"=x",$H125:$H150)+SUMIF(D125:D150,"=x",$I125:$I150)</f>
        <v>0</v>
      </c>
      <c r="E165" s="77">
        <f>SUMIF(E125:E150,"=x",$G125:$G150)+SUMIF(E125:E150,"=x",$H125:$H150)+SUMIF(E125:E150,"=x",$I125:$I150)</f>
        <v>0</v>
      </c>
      <c r="F165" s="77">
        <f>SUMIF(F125:F150,"=x",$G125:$G150)+SUMIF(F125:F150,"=x",$H125:$H150)+SUMIF(F125:F150,"=x",$I125:$I150)</f>
        <v>0</v>
      </c>
      <c r="G165" s="77">
        <f>SUM(C165:F165)</f>
        <v>79</v>
      </c>
      <c r="H165" s="77"/>
      <c r="I165" s="77"/>
      <c r="J165" s="77"/>
      <c r="K165" s="77"/>
      <c r="L165" s="77"/>
      <c r="M165" s="78"/>
      <c r="N165" s="78"/>
      <c r="O165" s="78"/>
      <c r="P165" s="78"/>
      <c r="Q165" s="78"/>
      <c r="R165" s="78"/>
      <c r="S165" s="78"/>
      <c r="T165" s="45"/>
    </row>
    <row r="166" spans="1:20" s="40" customFormat="1" ht="12.75" customHeight="1">
      <c r="A166" s="79" t="s">
        <v>78</v>
      </c>
      <c r="B166" s="79"/>
      <c r="C166" s="80">
        <f>SUMIF(C125:C164,"=v",$K125:$K164)</f>
        <v>119</v>
      </c>
      <c r="D166" s="80">
        <f>SUMIF(D125:D150,"=x",$K125:$K150)</f>
        <v>0</v>
      </c>
      <c r="E166" s="80">
        <f>SUMIF(E125:E150,"=x",$K125:$K150)</f>
        <v>0</v>
      </c>
      <c r="F166" s="80">
        <f>SUMIF(F125:F150,"=x",$K125:$K150)</f>
        <v>0</v>
      </c>
      <c r="G166" s="80">
        <f>SUM(C166:F166)</f>
        <v>119</v>
      </c>
      <c r="H166" s="80"/>
      <c r="I166" s="80"/>
      <c r="J166" s="80"/>
      <c r="K166" s="80"/>
      <c r="L166" s="80"/>
      <c r="M166" s="78"/>
      <c r="N166" s="78"/>
      <c r="O166" s="78"/>
      <c r="P166" s="78"/>
      <c r="Q166" s="78"/>
      <c r="R166" s="78"/>
      <c r="S166" s="78"/>
      <c r="T166" s="45"/>
    </row>
    <row r="167" spans="1:20" s="40" customFormat="1" ht="12.75" customHeight="1">
      <c r="A167" s="81" t="s">
        <v>79</v>
      </c>
      <c r="B167" s="81"/>
      <c r="C167" s="82">
        <f>SUMPRODUCT(--(C125:C164="v"),--($L125:$L164="K"))</f>
        <v>26</v>
      </c>
      <c r="D167" s="82">
        <f>SUMPRODUCT(--(D125:D150="x"),--($L125:$L150="K"))</f>
        <v>0</v>
      </c>
      <c r="E167" s="82">
        <f>SUMPRODUCT(--(E125:E150="x"),--($L125:$L150="K"))</f>
        <v>0</v>
      </c>
      <c r="F167" s="82">
        <f>SUMPRODUCT(--(F125:F150="x"),--($L125:$L150="K"))</f>
        <v>0</v>
      </c>
      <c r="G167" s="82">
        <f>SUM(C167:F167)</f>
        <v>26</v>
      </c>
      <c r="H167" s="82"/>
      <c r="I167" s="82"/>
      <c r="J167" s="82"/>
      <c r="K167" s="82"/>
      <c r="L167" s="82"/>
      <c r="M167" s="78"/>
      <c r="N167" s="78"/>
      <c r="O167" s="78"/>
      <c r="P167" s="78"/>
      <c r="Q167" s="78"/>
      <c r="R167" s="78"/>
      <c r="S167" s="78"/>
      <c r="T167" s="45"/>
    </row>
    <row r="168" spans="1:20" s="40" customFormat="1" ht="12.75" customHeight="1">
      <c r="A168" s="85" t="s">
        <v>122</v>
      </c>
      <c r="B168" s="85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46"/>
    </row>
    <row r="169" spans="1:20" s="40" customFormat="1" ht="12.75" customHeight="1">
      <c r="A169" s="32" t="s">
        <v>335</v>
      </c>
      <c r="B169" s="24" t="s">
        <v>336</v>
      </c>
      <c r="C169" s="84" t="s">
        <v>18</v>
      </c>
      <c r="D169" s="84"/>
      <c r="E169" s="84"/>
      <c r="F169" s="84"/>
      <c r="G169" s="25">
        <v>2</v>
      </c>
      <c r="H169" s="25"/>
      <c r="I169" s="4"/>
      <c r="J169" s="4"/>
      <c r="K169" s="26">
        <v>3</v>
      </c>
      <c r="L169" s="54" t="s">
        <v>19</v>
      </c>
      <c r="M169" s="30" t="s">
        <v>337</v>
      </c>
      <c r="N169" s="28" t="s">
        <v>338</v>
      </c>
      <c r="O169" s="4"/>
      <c r="P169" s="4"/>
      <c r="Q169" s="4"/>
      <c r="R169" s="4"/>
      <c r="S169" s="24" t="s">
        <v>339</v>
      </c>
      <c r="T169" s="29"/>
    </row>
    <row r="170" spans="1:20" s="40" customFormat="1" ht="12.75" customHeight="1">
      <c r="A170" s="32" t="s">
        <v>340</v>
      </c>
      <c r="B170" s="24" t="s">
        <v>338</v>
      </c>
      <c r="C170" s="84" t="s">
        <v>18</v>
      </c>
      <c r="D170" s="84"/>
      <c r="E170" s="84"/>
      <c r="F170" s="84"/>
      <c r="G170" s="25"/>
      <c r="H170" s="25">
        <v>2</v>
      </c>
      <c r="I170" s="4"/>
      <c r="J170" s="4"/>
      <c r="K170" s="26">
        <v>3</v>
      </c>
      <c r="L170" s="54" t="s">
        <v>23</v>
      </c>
      <c r="M170" s="48"/>
      <c r="N170" s="28"/>
      <c r="O170" s="4"/>
      <c r="P170" s="4"/>
      <c r="Q170" s="4"/>
      <c r="R170" s="4"/>
      <c r="S170" s="24" t="s">
        <v>339</v>
      </c>
      <c r="T170" s="29"/>
    </row>
    <row r="171" spans="1:20" s="40" customFormat="1" ht="12.75" customHeight="1">
      <c r="A171" s="32" t="s">
        <v>341</v>
      </c>
      <c r="B171" s="24" t="s">
        <v>342</v>
      </c>
      <c r="C171" s="84" t="s">
        <v>18</v>
      </c>
      <c r="D171" s="84"/>
      <c r="E171" s="84"/>
      <c r="F171" s="84"/>
      <c r="G171" s="25">
        <v>2</v>
      </c>
      <c r="H171" s="25"/>
      <c r="I171" s="4"/>
      <c r="J171" s="4"/>
      <c r="K171" s="26">
        <v>3</v>
      </c>
      <c r="L171" s="54" t="s">
        <v>19</v>
      </c>
      <c r="M171" s="32"/>
      <c r="N171" s="28"/>
      <c r="O171" s="4"/>
      <c r="P171" s="4"/>
      <c r="Q171" s="4"/>
      <c r="R171" s="4"/>
      <c r="S171" s="24" t="s">
        <v>343</v>
      </c>
      <c r="T171" s="29"/>
    </row>
    <row r="172" spans="1:20" s="40" customFormat="1" ht="12.75" customHeight="1">
      <c r="A172" s="32" t="s">
        <v>344</v>
      </c>
      <c r="B172" s="24" t="s">
        <v>345</v>
      </c>
      <c r="C172" s="84" t="s">
        <v>18</v>
      </c>
      <c r="D172" s="84"/>
      <c r="E172" s="84"/>
      <c r="F172" s="84"/>
      <c r="G172" s="25">
        <v>4</v>
      </c>
      <c r="H172" s="25"/>
      <c r="I172" s="4"/>
      <c r="J172" s="4"/>
      <c r="K172" s="26">
        <v>6</v>
      </c>
      <c r="L172" s="54" t="s">
        <v>19</v>
      </c>
      <c r="M172" s="30" t="s">
        <v>346</v>
      </c>
      <c r="N172" s="28" t="s">
        <v>347</v>
      </c>
      <c r="O172" s="4"/>
      <c r="P172" s="4"/>
      <c r="Q172" s="4"/>
      <c r="R172" s="4"/>
      <c r="S172" s="24" t="s">
        <v>40</v>
      </c>
      <c r="T172" s="29"/>
    </row>
    <row r="173" spans="1:20" s="40" customFormat="1" ht="12.75" customHeight="1">
      <c r="A173" s="32" t="s">
        <v>348</v>
      </c>
      <c r="B173" s="24" t="s">
        <v>347</v>
      </c>
      <c r="C173" s="84" t="s">
        <v>18</v>
      </c>
      <c r="D173" s="84"/>
      <c r="E173" s="84"/>
      <c r="F173" s="84"/>
      <c r="G173" s="25"/>
      <c r="H173" s="25">
        <v>2</v>
      </c>
      <c r="I173" s="4"/>
      <c r="J173" s="4"/>
      <c r="K173" s="26">
        <v>3</v>
      </c>
      <c r="L173" s="54" t="s">
        <v>23</v>
      </c>
      <c r="M173" s="32"/>
      <c r="N173" s="31"/>
      <c r="O173" s="4"/>
      <c r="P173" s="4"/>
      <c r="Q173" s="4"/>
      <c r="R173" s="4"/>
      <c r="S173" s="24" t="s">
        <v>40</v>
      </c>
      <c r="T173" s="29"/>
    </row>
    <row r="174" spans="1:20" s="40" customFormat="1" ht="12.75" customHeight="1">
      <c r="A174" s="32" t="s">
        <v>349</v>
      </c>
      <c r="B174" s="24" t="s">
        <v>350</v>
      </c>
      <c r="C174" s="84" t="s">
        <v>18</v>
      </c>
      <c r="D174" s="84"/>
      <c r="E174" s="84"/>
      <c r="F174" s="84"/>
      <c r="G174" s="25">
        <v>2</v>
      </c>
      <c r="H174" s="25"/>
      <c r="I174" s="4"/>
      <c r="J174" s="4"/>
      <c r="K174" s="26">
        <v>3</v>
      </c>
      <c r="L174" s="54" t="s">
        <v>19</v>
      </c>
      <c r="M174" s="30" t="s">
        <v>351</v>
      </c>
      <c r="N174" s="28" t="s">
        <v>352</v>
      </c>
      <c r="O174" s="4"/>
      <c r="P174" s="4"/>
      <c r="Q174" s="4"/>
      <c r="R174" s="4"/>
      <c r="S174" s="24" t="s">
        <v>353</v>
      </c>
      <c r="T174" s="29"/>
    </row>
    <row r="175" spans="1:20" s="40" customFormat="1" ht="12.75" customHeight="1">
      <c r="A175" s="32" t="s">
        <v>354</v>
      </c>
      <c r="B175" s="24" t="s">
        <v>352</v>
      </c>
      <c r="C175" s="84" t="s">
        <v>18</v>
      </c>
      <c r="D175" s="84"/>
      <c r="E175" s="84"/>
      <c r="F175" s="84"/>
      <c r="G175" s="25"/>
      <c r="H175" s="25">
        <v>2</v>
      </c>
      <c r="I175" s="4"/>
      <c r="J175" s="4"/>
      <c r="K175" s="26">
        <v>3</v>
      </c>
      <c r="L175" s="54" t="s">
        <v>23</v>
      </c>
      <c r="M175" s="32"/>
      <c r="N175" s="28"/>
      <c r="O175" s="4"/>
      <c r="P175" s="4"/>
      <c r="Q175" s="4"/>
      <c r="R175" s="4"/>
      <c r="S175" s="24" t="s">
        <v>353</v>
      </c>
      <c r="T175" s="29"/>
    </row>
    <row r="176" spans="1:20" s="40" customFormat="1" ht="12.75" customHeight="1">
      <c r="A176" s="32" t="s">
        <v>355</v>
      </c>
      <c r="B176" s="24" t="s">
        <v>356</v>
      </c>
      <c r="C176" s="84" t="s">
        <v>18</v>
      </c>
      <c r="D176" s="84"/>
      <c r="E176" s="84"/>
      <c r="F176" s="84"/>
      <c r="G176" s="25">
        <v>2</v>
      </c>
      <c r="H176" s="25"/>
      <c r="I176" s="4"/>
      <c r="J176" s="4"/>
      <c r="K176" s="26">
        <v>3</v>
      </c>
      <c r="L176" s="54" t="s">
        <v>19</v>
      </c>
      <c r="M176" s="30" t="s">
        <v>357</v>
      </c>
      <c r="N176" s="28" t="s">
        <v>358</v>
      </c>
      <c r="O176" s="4"/>
      <c r="P176" s="4"/>
      <c r="Q176" s="4"/>
      <c r="R176" s="4"/>
      <c r="S176" s="24" t="s">
        <v>359</v>
      </c>
      <c r="T176" s="29"/>
    </row>
    <row r="177" spans="1:20" s="40" customFormat="1" ht="12.75" customHeight="1">
      <c r="A177" s="32" t="s">
        <v>360</v>
      </c>
      <c r="B177" s="24" t="s">
        <v>358</v>
      </c>
      <c r="C177" s="84" t="s">
        <v>18</v>
      </c>
      <c r="D177" s="84"/>
      <c r="E177" s="84"/>
      <c r="F177" s="84"/>
      <c r="G177" s="25"/>
      <c r="H177" s="25">
        <v>1</v>
      </c>
      <c r="I177" s="4"/>
      <c r="J177" s="4"/>
      <c r="K177" s="26">
        <v>2</v>
      </c>
      <c r="L177" s="54" t="s">
        <v>23</v>
      </c>
      <c r="M177" s="32"/>
      <c r="N177" s="28"/>
      <c r="O177" s="4"/>
      <c r="P177" s="4"/>
      <c r="Q177" s="4"/>
      <c r="R177" s="4"/>
      <c r="S177" s="24" t="s">
        <v>359</v>
      </c>
      <c r="T177" s="29"/>
    </row>
    <row r="178" spans="1:20" s="40" customFormat="1" ht="12.75" customHeight="1">
      <c r="A178" s="32" t="s">
        <v>361</v>
      </c>
      <c r="B178" s="24" t="s">
        <v>362</v>
      </c>
      <c r="C178" s="84" t="s">
        <v>18</v>
      </c>
      <c r="D178" s="84"/>
      <c r="E178" s="84"/>
      <c r="F178" s="84"/>
      <c r="G178" s="25"/>
      <c r="H178" s="25">
        <v>2</v>
      </c>
      <c r="I178" s="4"/>
      <c r="J178" s="4"/>
      <c r="K178" s="26">
        <v>3</v>
      </c>
      <c r="L178" s="54" t="s">
        <v>23</v>
      </c>
      <c r="M178" s="32"/>
      <c r="N178" s="31"/>
      <c r="O178" s="4"/>
      <c r="P178" s="4"/>
      <c r="Q178" s="4"/>
      <c r="R178" s="4"/>
      <c r="S178" s="24" t="s">
        <v>40</v>
      </c>
      <c r="T178" s="29"/>
    </row>
    <row r="179" spans="1:20" s="40" customFormat="1" ht="12.75" customHeight="1">
      <c r="A179" s="32" t="s">
        <v>363</v>
      </c>
      <c r="B179" s="24" t="s">
        <v>364</v>
      </c>
      <c r="C179" s="84" t="s">
        <v>18</v>
      </c>
      <c r="D179" s="84"/>
      <c r="E179" s="84"/>
      <c r="F179" s="84"/>
      <c r="G179" s="25">
        <v>2</v>
      </c>
      <c r="H179" s="25"/>
      <c r="I179" s="4"/>
      <c r="J179" s="4"/>
      <c r="K179" s="26">
        <v>3</v>
      </c>
      <c r="L179" s="54" t="s">
        <v>19</v>
      </c>
      <c r="M179" s="30" t="s">
        <v>365</v>
      </c>
      <c r="N179" s="28" t="s">
        <v>366</v>
      </c>
      <c r="O179" s="4"/>
      <c r="P179" s="4"/>
      <c r="Q179" s="4"/>
      <c r="R179" s="4"/>
      <c r="S179" s="24" t="s">
        <v>367</v>
      </c>
      <c r="T179" s="29"/>
    </row>
    <row r="180" spans="1:20" s="40" customFormat="1" ht="12.75" customHeight="1">
      <c r="A180" s="32" t="s">
        <v>368</v>
      </c>
      <c r="B180" s="24" t="s">
        <v>366</v>
      </c>
      <c r="C180" s="84" t="s">
        <v>18</v>
      </c>
      <c r="D180" s="84"/>
      <c r="E180" s="84"/>
      <c r="F180" s="84"/>
      <c r="G180" s="25"/>
      <c r="H180" s="25">
        <v>1</v>
      </c>
      <c r="I180" s="4"/>
      <c r="J180" s="4"/>
      <c r="K180" s="26">
        <v>2</v>
      </c>
      <c r="L180" s="54" t="s">
        <v>23</v>
      </c>
      <c r="M180" s="32"/>
      <c r="N180" s="31"/>
      <c r="O180" s="4"/>
      <c r="P180" s="4"/>
      <c r="Q180" s="4"/>
      <c r="R180" s="4"/>
      <c r="S180" s="24" t="s">
        <v>367</v>
      </c>
      <c r="T180" s="29"/>
    </row>
    <row r="181" spans="1:20" s="40" customFormat="1" ht="12.75" customHeight="1">
      <c r="A181" s="32" t="s">
        <v>369</v>
      </c>
      <c r="B181" s="24" t="s">
        <v>370</v>
      </c>
      <c r="C181" s="84" t="s">
        <v>18</v>
      </c>
      <c r="D181" s="84"/>
      <c r="E181" s="84"/>
      <c r="F181" s="84"/>
      <c r="G181" s="25">
        <v>2</v>
      </c>
      <c r="H181" s="25"/>
      <c r="I181" s="4"/>
      <c r="J181" s="4"/>
      <c r="K181" s="26">
        <v>3</v>
      </c>
      <c r="L181" s="54" t="s">
        <v>19</v>
      </c>
      <c r="M181" s="32"/>
      <c r="N181" s="28"/>
      <c r="O181" s="4"/>
      <c r="P181" s="4"/>
      <c r="Q181" s="4"/>
      <c r="R181" s="4"/>
      <c r="S181" s="24" t="s">
        <v>36</v>
      </c>
      <c r="T181" s="29"/>
    </row>
    <row r="182" spans="1:20" s="40" customFormat="1" ht="12.75" customHeight="1">
      <c r="A182" s="32" t="s">
        <v>371</v>
      </c>
      <c r="B182" s="24" t="s">
        <v>372</v>
      </c>
      <c r="C182" s="84" t="s">
        <v>18</v>
      </c>
      <c r="D182" s="84"/>
      <c r="E182" s="84"/>
      <c r="F182" s="84"/>
      <c r="G182" s="25">
        <v>2</v>
      </c>
      <c r="H182" s="25"/>
      <c r="I182" s="4"/>
      <c r="J182" s="4"/>
      <c r="K182" s="26">
        <v>3</v>
      </c>
      <c r="L182" s="54" t="s">
        <v>19</v>
      </c>
      <c r="M182" s="30" t="s">
        <v>373</v>
      </c>
      <c r="N182" s="28" t="s">
        <v>374</v>
      </c>
      <c r="O182" s="4"/>
      <c r="P182" s="4"/>
      <c r="Q182" s="4"/>
      <c r="R182" s="4"/>
      <c r="S182" s="24" t="s">
        <v>359</v>
      </c>
      <c r="T182" s="29"/>
    </row>
    <row r="183" spans="1:20" s="40" customFormat="1" ht="12.75" customHeight="1">
      <c r="A183" s="32" t="s">
        <v>375</v>
      </c>
      <c r="B183" s="24" t="s">
        <v>374</v>
      </c>
      <c r="C183" s="84" t="s">
        <v>18</v>
      </c>
      <c r="D183" s="84"/>
      <c r="E183" s="84"/>
      <c r="F183" s="84"/>
      <c r="G183" s="25"/>
      <c r="H183" s="25">
        <v>1</v>
      </c>
      <c r="I183" s="4"/>
      <c r="J183" s="4"/>
      <c r="K183" s="26">
        <v>2</v>
      </c>
      <c r="L183" s="54" t="s">
        <v>23</v>
      </c>
      <c r="M183" s="32"/>
      <c r="N183" s="55"/>
      <c r="O183" s="4"/>
      <c r="P183" s="4"/>
      <c r="Q183" s="4"/>
      <c r="R183" s="4"/>
      <c r="S183" s="24" t="s">
        <v>359</v>
      </c>
      <c r="T183" s="29"/>
    </row>
    <row r="184" spans="1:20" s="40" customFormat="1" ht="12.75" customHeight="1">
      <c r="A184" s="32" t="s">
        <v>376</v>
      </c>
      <c r="B184" s="24" t="s">
        <v>377</v>
      </c>
      <c r="C184" s="84" t="s">
        <v>18</v>
      </c>
      <c r="D184" s="84"/>
      <c r="E184" s="84"/>
      <c r="F184" s="84"/>
      <c r="G184" s="25">
        <v>2</v>
      </c>
      <c r="H184" s="25"/>
      <c r="I184" s="4"/>
      <c r="J184" s="4"/>
      <c r="K184" s="26">
        <v>3</v>
      </c>
      <c r="L184" s="54" t="s">
        <v>19</v>
      </c>
      <c r="M184" s="30" t="s">
        <v>378</v>
      </c>
      <c r="N184" s="28" t="s">
        <v>379</v>
      </c>
      <c r="O184" s="4"/>
      <c r="P184" s="4"/>
      <c r="Q184" s="4"/>
      <c r="R184" s="4"/>
      <c r="S184" s="24" t="s">
        <v>36</v>
      </c>
      <c r="T184" s="29"/>
    </row>
    <row r="185" spans="1:20" s="40" customFormat="1" ht="12.75" customHeight="1">
      <c r="A185" s="32" t="s">
        <v>380</v>
      </c>
      <c r="B185" s="24" t="s">
        <v>379</v>
      </c>
      <c r="C185" s="84" t="s">
        <v>18</v>
      </c>
      <c r="D185" s="84"/>
      <c r="E185" s="84"/>
      <c r="F185" s="84"/>
      <c r="G185" s="25"/>
      <c r="H185" s="25">
        <v>1</v>
      </c>
      <c r="I185" s="4"/>
      <c r="J185" s="4"/>
      <c r="K185" s="26">
        <v>2</v>
      </c>
      <c r="L185" s="54" t="s">
        <v>23</v>
      </c>
      <c r="M185" s="32"/>
      <c r="N185" s="55"/>
      <c r="O185" s="4"/>
      <c r="P185" s="4"/>
      <c r="Q185" s="4"/>
      <c r="R185" s="4"/>
      <c r="S185" s="24" t="s">
        <v>36</v>
      </c>
      <c r="T185" s="29"/>
    </row>
    <row r="186" spans="1:20" s="40" customFormat="1" ht="12.75" customHeight="1">
      <c r="A186" s="32" t="s">
        <v>381</v>
      </c>
      <c r="B186" s="32" t="s">
        <v>382</v>
      </c>
      <c r="C186" s="84" t="s">
        <v>18</v>
      </c>
      <c r="D186" s="84"/>
      <c r="E186" s="84"/>
      <c r="F186" s="84"/>
      <c r="G186" s="25">
        <v>2</v>
      </c>
      <c r="H186" s="25"/>
      <c r="I186" s="4"/>
      <c r="J186" s="4"/>
      <c r="K186" s="26">
        <v>3</v>
      </c>
      <c r="L186" s="54" t="s">
        <v>19</v>
      </c>
      <c r="M186" s="30" t="s">
        <v>383</v>
      </c>
      <c r="N186" s="28" t="s">
        <v>384</v>
      </c>
      <c r="O186" s="4"/>
      <c r="P186" s="4"/>
      <c r="Q186" s="4"/>
      <c r="R186" s="4"/>
      <c r="S186" s="24" t="s">
        <v>48</v>
      </c>
      <c r="T186" s="29"/>
    </row>
    <row r="187" spans="1:20" s="40" customFormat="1" ht="12.75" customHeight="1">
      <c r="A187" s="32" t="s">
        <v>385</v>
      </c>
      <c r="B187" s="24" t="s">
        <v>384</v>
      </c>
      <c r="C187" s="84" t="s">
        <v>18</v>
      </c>
      <c r="D187" s="84"/>
      <c r="E187" s="84"/>
      <c r="F187" s="84"/>
      <c r="G187" s="25"/>
      <c r="H187" s="25">
        <v>1</v>
      </c>
      <c r="I187" s="4"/>
      <c r="J187" s="4"/>
      <c r="K187" s="26">
        <v>2</v>
      </c>
      <c r="L187" s="54" t="s">
        <v>23</v>
      </c>
      <c r="M187" s="32"/>
      <c r="N187" s="55"/>
      <c r="O187" s="4"/>
      <c r="P187" s="4"/>
      <c r="Q187" s="4"/>
      <c r="R187" s="4"/>
      <c r="S187" s="24" t="s">
        <v>48</v>
      </c>
      <c r="T187" s="29"/>
    </row>
    <row r="188" spans="1:20" s="40" customFormat="1" ht="12.75" customHeight="1">
      <c r="A188" s="23" t="s">
        <v>386</v>
      </c>
      <c r="B188" s="32" t="s">
        <v>387</v>
      </c>
      <c r="C188" s="84" t="s">
        <v>18</v>
      </c>
      <c r="D188" s="84"/>
      <c r="E188" s="84"/>
      <c r="F188" s="84"/>
      <c r="G188" s="25">
        <v>2</v>
      </c>
      <c r="H188" s="25"/>
      <c r="I188" s="4"/>
      <c r="J188" s="4"/>
      <c r="K188" s="26">
        <v>3</v>
      </c>
      <c r="L188" s="54" t="s">
        <v>19</v>
      </c>
      <c r="M188" s="27" t="s">
        <v>388</v>
      </c>
      <c r="N188" s="28" t="s">
        <v>389</v>
      </c>
      <c r="O188" s="4"/>
      <c r="P188" s="4"/>
      <c r="Q188" s="4"/>
      <c r="R188" s="4"/>
      <c r="S188" s="24" t="s">
        <v>48</v>
      </c>
      <c r="T188" s="29"/>
    </row>
    <row r="189" spans="1:20" s="40" customFormat="1" ht="12.75" customHeight="1">
      <c r="A189" s="23" t="s">
        <v>390</v>
      </c>
      <c r="B189" s="24" t="s">
        <v>389</v>
      </c>
      <c r="C189" s="84" t="s">
        <v>18</v>
      </c>
      <c r="D189" s="84"/>
      <c r="E189" s="84"/>
      <c r="F189" s="84"/>
      <c r="G189" s="25"/>
      <c r="H189" s="25">
        <v>1</v>
      </c>
      <c r="I189" s="4"/>
      <c r="J189" s="4"/>
      <c r="K189" s="26">
        <v>2</v>
      </c>
      <c r="L189" s="54" t="s">
        <v>23</v>
      </c>
      <c r="M189" s="32"/>
      <c r="N189" s="28"/>
      <c r="O189" s="4"/>
      <c r="P189" s="4"/>
      <c r="Q189" s="4"/>
      <c r="R189" s="4"/>
      <c r="S189" s="24" t="s">
        <v>48</v>
      </c>
      <c r="T189" s="29"/>
    </row>
    <row r="190" spans="1:20" s="40" customFormat="1" ht="12.75" customHeight="1">
      <c r="A190" s="32" t="s">
        <v>391</v>
      </c>
      <c r="B190" s="24" t="s">
        <v>392</v>
      </c>
      <c r="C190" s="84" t="s">
        <v>18</v>
      </c>
      <c r="D190" s="84"/>
      <c r="E190" s="84"/>
      <c r="F190" s="84"/>
      <c r="G190" s="25">
        <v>2</v>
      </c>
      <c r="H190" s="25"/>
      <c r="I190" s="4"/>
      <c r="J190" s="4"/>
      <c r="K190" s="26">
        <v>3</v>
      </c>
      <c r="L190" s="54" t="s">
        <v>19</v>
      </c>
      <c r="M190" s="30" t="s">
        <v>393</v>
      </c>
      <c r="N190" s="28" t="s">
        <v>394</v>
      </c>
      <c r="O190" s="4"/>
      <c r="P190" s="4"/>
      <c r="Q190" s="4"/>
      <c r="R190" s="4"/>
      <c r="S190" s="24" t="s">
        <v>367</v>
      </c>
      <c r="T190" s="29"/>
    </row>
    <row r="191" spans="1:20" s="40" customFormat="1" ht="12.75" customHeight="1">
      <c r="A191" s="32" t="s">
        <v>395</v>
      </c>
      <c r="B191" s="24" t="s">
        <v>394</v>
      </c>
      <c r="C191" s="84" t="s">
        <v>18</v>
      </c>
      <c r="D191" s="84"/>
      <c r="E191" s="84"/>
      <c r="F191" s="84"/>
      <c r="G191" s="25"/>
      <c r="H191" s="25">
        <v>1</v>
      </c>
      <c r="I191" s="4"/>
      <c r="J191" s="4"/>
      <c r="K191" s="26">
        <v>2</v>
      </c>
      <c r="L191" s="54" t="s">
        <v>23</v>
      </c>
      <c r="M191" s="32"/>
      <c r="N191" s="28"/>
      <c r="O191" s="4"/>
      <c r="P191" s="4"/>
      <c r="Q191" s="4"/>
      <c r="R191" s="4"/>
      <c r="S191" s="24" t="s">
        <v>367</v>
      </c>
      <c r="T191" s="29"/>
    </row>
    <row r="192" spans="1:20" s="40" customFormat="1" ht="12.75" customHeight="1">
      <c r="A192" s="32" t="s">
        <v>396</v>
      </c>
      <c r="B192" s="24" t="s">
        <v>397</v>
      </c>
      <c r="C192" s="84" t="s">
        <v>18</v>
      </c>
      <c r="D192" s="84"/>
      <c r="E192" s="84"/>
      <c r="F192" s="84"/>
      <c r="G192" s="25">
        <v>2</v>
      </c>
      <c r="H192" s="25"/>
      <c r="I192" s="4"/>
      <c r="J192" s="4"/>
      <c r="K192" s="26">
        <v>3</v>
      </c>
      <c r="L192" s="54" t="s">
        <v>19</v>
      </c>
      <c r="M192" s="30" t="s">
        <v>398</v>
      </c>
      <c r="N192" s="28" t="s">
        <v>399</v>
      </c>
      <c r="O192" s="4"/>
      <c r="P192" s="4"/>
      <c r="Q192" s="4"/>
      <c r="R192" s="4"/>
      <c r="S192" s="24" t="s">
        <v>36</v>
      </c>
      <c r="T192" s="29"/>
    </row>
    <row r="193" spans="1:20" s="40" customFormat="1" ht="12.75" customHeight="1">
      <c r="A193" s="32" t="s">
        <v>400</v>
      </c>
      <c r="B193" s="24" t="s">
        <v>399</v>
      </c>
      <c r="C193" s="84" t="s">
        <v>18</v>
      </c>
      <c r="D193" s="84"/>
      <c r="E193" s="84"/>
      <c r="F193" s="84"/>
      <c r="G193" s="25"/>
      <c r="H193" s="25">
        <v>1</v>
      </c>
      <c r="I193" s="4"/>
      <c r="J193" s="4"/>
      <c r="K193" s="26">
        <v>2</v>
      </c>
      <c r="L193" s="54" t="s">
        <v>23</v>
      </c>
      <c r="M193" s="32"/>
      <c r="N193" s="28"/>
      <c r="O193" s="4"/>
      <c r="P193" s="4"/>
      <c r="Q193" s="4"/>
      <c r="R193" s="4"/>
      <c r="S193" s="24" t="s">
        <v>36</v>
      </c>
      <c r="T193" s="29"/>
    </row>
    <row r="194" spans="1:20" s="40" customFormat="1" ht="12.75" customHeight="1">
      <c r="A194" s="32" t="s">
        <v>401</v>
      </c>
      <c r="B194" s="24" t="s">
        <v>402</v>
      </c>
      <c r="C194" s="84" t="s">
        <v>18</v>
      </c>
      <c r="D194" s="84"/>
      <c r="E194" s="84"/>
      <c r="F194" s="84"/>
      <c r="G194" s="25">
        <v>2</v>
      </c>
      <c r="H194" s="25"/>
      <c r="I194" s="4"/>
      <c r="J194" s="4"/>
      <c r="K194" s="26">
        <v>3</v>
      </c>
      <c r="L194" s="54" t="s">
        <v>19</v>
      </c>
      <c r="M194" s="32"/>
      <c r="N194" s="31"/>
      <c r="O194" s="4"/>
      <c r="P194" s="4"/>
      <c r="Q194" s="4"/>
      <c r="R194" s="4"/>
      <c r="S194" s="24" t="s">
        <v>403</v>
      </c>
      <c r="T194" s="29"/>
    </row>
    <row r="195" spans="1:20" s="40" customFormat="1" ht="12.75" customHeight="1">
      <c r="A195" s="32" t="s">
        <v>404</v>
      </c>
      <c r="B195" s="24" t="s">
        <v>405</v>
      </c>
      <c r="C195" s="84" t="s">
        <v>18</v>
      </c>
      <c r="D195" s="84"/>
      <c r="E195" s="84"/>
      <c r="F195" s="84"/>
      <c r="G195" s="25">
        <v>2</v>
      </c>
      <c r="H195" s="25"/>
      <c r="I195" s="4"/>
      <c r="J195" s="4"/>
      <c r="K195" s="26">
        <v>3</v>
      </c>
      <c r="L195" s="54" t="s">
        <v>19</v>
      </c>
      <c r="M195" s="32"/>
      <c r="N195" s="31"/>
      <c r="O195" s="4"/>
      <c r="P195" s="4"/>
      <c r="Q195" s="4"/>
      <c r="R195" s="4"/>
      <c r="S195" s="24" t="s">
        <v>135</v>
      </c>
      <c r="T195" s="29"/>
    </row>
    <row r="196" spans="1:20" s="40" customFormat="1" ht="12.75" customHeight="1">
      <c r="A196" s="76" t="s">
        <v>77</v>
      </c>
      <c r="B196" s="76"/>
      <c r="C196" s="77">
        <f>SUMIF(C169:C195,"=v",$G169:$G195)+SUMIF(C169:C195,"=v",$H169:$H195)+SUMIF(C169:C195,"=v",$I169:$I195)</f>
        <v>48</v>
      </c>
      <c r="D196" s="77">
        <f>SUMIF(D169:D194,"=x",$G169:$G194)+SUMIF(D169:D194,"=x",$H169:$H194)+SUMIF(D169:D194,"=x",$I169:$I194)</f>
        <v>0</v>
      </c>
      <c r="E196" s="77">
        <f>SUMIF(E169:E194,"=x",$G169:$G194)+SUMIF(E169:E194,"=x",$H169:$H194)+SUMIF(E169:E194,"=x",$I169:$I194)</f>
        <v>0</v>
      </c>
      <c r="F196" s="77">
        <f>SUMIF(F169:F194,"=x",$G169:$G194)+SUMIF(F169:F194,"=x",$H169:$H194)+SUMIF(F169:F194,"=x",$I169:$I194)</f>
        <v>0</v>
      </c>
      <c r="G196" s="77">
        <f>SUM(C196:F196)</f>
        <v>48</v>
      </c>
      <c r="H196" s="77"/>
      <c r="I196" s="77"/>
      <c r="J196" s="77"/>
      <c r="K196" s="77"/>
      <c r="L196" s="77"/>
      <c r="M196" s="78"/>
      <c r="N196" s="78"/>
      <c r="O196" s="78"/>
      <c r="P196" s="78"/>
      <c r="Q196" s="78"/>
      <c r="R196" s="78"/>
      <c r="S196" s="78"/>
      <c r="T196" s="45"/>
    </row>
    <row r="197" spans="1:20" s="40" customFormat="1" ht="12.75" customHeight="1">
      <c r="A197" s="79" t="s">
        <v>78</v>
      </c>
      <c r="B197" s="79"/>
      <c r="C197" s="80">
        <f>SUMIF(C169:C195,"=v",$K169:$K195)</f>
        <v>76</v>
      </c>
      <c r="D197" s="80">
        <f>SUMIF(D169:D194,"=x",$K169:$K194)</f>
        <v>0</v>
      </c>
      <c r="E197" s="80">
        <f>SUMIF(E169:E194,"=x",$K169:$K194)</f>
        <v>0</v>
      </c>
      <c r="F197" s="80">
        <f>SUMIF(F169:F194,"=x",$K169:$K194)</f>
        <v>0</v>
      </c>
      <c r="G197" s="80">
        <f>SUM(C197:F197)</f>
        <v>76</v>
      </c>
      <c r="H197" s="80"/>
      <c r="I197" s="80"/>
      <c r="J197" s="80"/>
      <c r="K197" s="80"/>
      <c r="L197" s="80"/>
      <c r="M197" s="78"/>
      <c r="N197" s="78"/>
      <c r="O197" s="78"/>
      <c r="P197" s="78"/>
      <c r="Q197" s="78"/>
      <c r="R197" s="78"/>
      <c r="S197" s="78"/>
      <c r="T197" s="45"/>
    </row>
    <row r="198" spans="1:20" s="40" customFormat="1" ht="12.75" customHeight="1">
      <c r="A198" s="81" t="s">
        <v>79</v>
      </c>
      <c r="B198" s="81"/>
      <c r="C198" s="82">
        <f>SUMPRODUCT(--(C169:C195="v"),--($L169:$L195="K"))</f>
        <v>15</v>
      </c>
      <c r="D198" s="82">
        <f>SUMPRODUCT(--(D169:D194="x"),--($K169:$K194="K"))</f>
        <v>0</v>
      </c>
      <c r="E198" s="82">
        <f>SUMPRODUCT(--(E169:E194="x"),--($K169:$K194="K"))</f>
        <v>0</v>
      </c>
      <c r="F198" s="82">
        <f>SUMPRODUCT(--(F169:F194="x"),--($K169:$K194="K"))</f>
        <v>0</v>
      </c>
      <c r="G198" s="82">
        <f>SUM(C198:F198)</f>
        <v>15</v>
      </c>
      <c r="H198" s="82"/>
      <c r="I198" s="82"/>
      <c r="J198" s="82"/>
      <c r="K198" s="82"/>
      <c r="L198" s="82"/>
      <c r="M198" s="78"/>
      <c r="N198" s="78"/>
      <c r="O198" s="78"/>
      <c r="P198" s="78"/>
      <c r="Q198" s="78"/>
      <c r="R198" s="78"/>
      <c r="S198" s="78"/>
      <c r="T198" s="45"/>
    </row>
    <row r="199" spans="1:20" s="40" customFormat="1" ht="12.75" customHeight="1">
      <c r="A199" s="88" t="s">
        <v>406</v>
      </c>
      <c r="B199" s="88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46"/>
    </row>
    <row r="200" spans="1:20" s="40" customFormat="1" ht="12.75" customHeight="1">
      <c r="A200" s="32" t="s">
        <v>407</v>
      </c>
      <c r="B200" s="50" t="s">
        <v>408</v>
      </c>
      <c r="C200" s="84" t="s">
        <v>18</v>
      </c>
      <c r="D200" s="84"/>
      <c r="E200" s="84"/>
      <c r="F200" s="84"/>
      <c r="G200" s="25">
        <v>4</v>
      </c>
      <c r="H200" s="25"/>
      <c r="I200" s="4"/>
      <c r="J200" s="4"/>
      <c r="K200" s="26">
        <v>6</v>
      </c>
      <c r="L200" s="25" t="s">
        <v>19</v>
      </c>
      <c r="M200" s="48" t="s">
        <v>140</v>
      </c>
      <c r="N200" s="49" t="s">
        <v>141</v>
      </c>
      <c r="O200" s="4"/>
      <c r="P200" s="4"/>
      <c r="Q200" s="4"/>
      <c r="R200" s="4"/>
      <c r="S200" s="50" t="s">
        <v>148</v>
      </c>
      <c r="T200" s="50" t="s">
        <v>143</v>
      </c>
    </row>
    <row r="201" spans="1:20" s="40" customFormat="1" ht="12.75" customHeight="1">
      <c r="A201" s="32" t="s">
        <v>409</v>
      </c>
      <c r="B201" s="24" t="s">
        <v>410</v>
      </c>
      <c r="C201" s="84" t="s">
        <v>18</v>
      </c>
      <c r="D201" s="84"/>
      <c r="E201" s="84"/>
      <c r="F201" s="84"/>
      <c r="G201" s="25">
        <v>2</v>
      </c>
      <c r="H201" s="25"/>
      <c r="I201" s="4"/>
      <c r="J201" s="4"/>
      <c r="K201" s="26">
        <v>3</v>
      </c>
      <c r="L201" s="25" t="s">
        <v>19</v>
      </c>
      <c r="M201" s="48" t="s">
        <v>140</v>
      </c>
      <c r="N201" s="49" t="s">
        <v>141</v>
      </c>
      <c r="O201" s="4"/>
      <c r="P201" s="4"/>
      <c r="Q201" s="4"/>
      <c r="R201" s="4"/>
      <c r="S201" s="24" t="s">
        <v>142</v>
      </c>
      <c r="T201" s="50" t="s">
        <v>143</v>
      </c>
    </row>
    <row r="202" spans="1:20" s="40" customFormat="1" ht="12.75" customHeight="1">
      <c r="A202" s="32" t="s">
        <v>411</v>
      </c>
      <c r="B202" s="24" t="s">
        <v>412</v>
      </c>
      <c r="C202" s="84" t="s">
        <v>18</v>
      </c>
      <c r="D202" s="84"/>
      <c r="E202" s="84"/>
      <c r="F202" s="84"/>
      <c r="G202" s="25">
        <v>2</v>
      </c>
      <c r="H202" s="25"/>
      <c r="I202" s="4"/>
      <c r="J202" s="4"/>
      <c r="K202" s="26">
        <v>3</v>
      </c>
      <c r="L202" s="25" t="s">
        <v>19</v>
      </c>
      <c r="M202" s="48" t="s">
        <v>140</v>
      </c>
      <c r="N202" s="49" t="s">
        <v>141</v>
      </c>
      <c r="O202" s="4"/>
      <c r="P202" s="4"/>
      <c r="Q202" s="4"/>
      <c r="R202" s="4"/>
      <c r="S202" s="24" t="s">
        <v>75</v>
      </c>
      <c r="T202" s="50" t="s">
        <v>143</v>
      </c>
    </row>
    <row r="203" spans="1:20" s="40" customFormat="1" ht="12.75" customHeight="1">
      <c r="A203" s="32" t="s">
        <v>413</v>
      </c>
      <c r="B203" s="24" t="s">
        <v>414</v>
      </c>
      <c r="C203" s="84" t="s">
        <v>18</v>
      </c>
      <c r="D203" s="84"/>
      <c r="E203" s="84"/>
      <c r="F203" s="84"/>
      <c r="G203" s="25">
        <v>2</v>
      </c>
      <c r="H203" s="25"/>
      <c r="I203" s="4"/>
      <c r="J203" s="4"/>
      <c r="K203" s="26">
        <v>3</v>
      </c>
      <c r="L203" s="25" t="s">
        <v>19</v>
      </c>
      <c r="M203" s="48" t="s">
        <v>140</v>
      </c>
      <c r="N203" s="49" t="s">
        <v>141</v>
      </c>
      <c r="O203" s="4"/>
      <c r="P203" s="4"/>
      <c r="Q203" s="4"/>
      <c r="R203" s="4"/>
      <c r="S203" s="24" t="s">
        <v>415</v>
      </c>
      <c r="T203" s="50" t="s">
        <v>143</v>
      </c>
    </row>
    <row r="204" spans="1:20" s="40" customFormat="1" ht="12.75" customHeight="1">
      <c r="A204" s="32" t="s">
        <v>416</v>
      </c>
      <c r="B204" s="24" t="s">
        <v>417</v>
      </c>
      <c r="C204" s="84" t="s">
        <v>18</v>
      </c>
      <c r="D204" s="84"/>
      <c r="E204" s="84"/>
      <c r="F204" s="84"/>
      <c r="G204" s="25">
        <v>2</v>
      </c>
      <c r="H204" s="25"/>
      <c r="I204" s="4"/>
      <c r="J204" s="4"/>
      <c r="K204" s="26">
        <v>3</v>
      </c>
      <c r="L204" s="25" t="s">
        <v>19</v>
      </c>
      <c r="M204" s="51" t="s">
        <v>418</v>
      </c>
      <c r="N204" s="49" t="s">
        <v>419</v>
      </c>
      <c r="O204" s="4"/>
      <c r="P204" s="4"/>
      <c r="Q204" s="4"/>
      <c r="R204" s="4"/>
      <c r="S204" s="24" t="s">
        <v>420</v>
      </c>
      <c r="T204" s="4"/>
    </row>
    <row r="205" spans="1:20" s="40" customFormat="1" ht="12.75" customHeight="1">
      <c r="A205" s="32" t="s">
        <v>421</v>
      </c>
      <c r="B205" s="24" t="s">
        <v>422</v>
      </c>
      <c r="C205" s="84" t="s">
        <v>18</v>
      </c>
      <c r="D205" s="84"/>
      <c r="E205" s="84"/>
      <c r="F205" s="84"/>
      <c r="G205" s="25"/>
      <c r="H205" s="25">
        <v>2</v>
      </c>
      <c r="I205" s="4"/>
      <c r="J205" s="4"/>
      <c r="K205" s="26">
        <v>3</v>
      </c>
      <c r="L205" s="25" t="s">
        <v>23</v>
      </c>
      <c r="M205" s="51" t="s">
        <v>418</v>
      </c>
      <c r="N205" s="49" t="s">
        <v>419</v>
      </c>
      <c r="O205" s="4"/>
      <c r="P205" s="4"/>
      <c r="Q205" s="4"/>
      <c r="R205" s="4"/>
      <c r="S205" s="24" t="s">
        <v>420</v>
      </c>
      <c r="T205" s="4"/>
    </row>
    <row r="206" spans="1:20" s="40" customFormat="1" ht="12.75" customHeight="1">
      <c r="A206" s="32" t="s">
        <v>423</v>
      </c>
      <c r="B206" s="24" t="s">
        <v>424</v>
      </c>
      <c r="C206" s="84" t="s">
        <v>18</v>
      </c>
      <c r="D206" s="84"/>
      <c r="E206" s="84"/>
      <c r="F206" s="84"/>
      <c r="G206" s="25">
        <v>2</v>
      </c>
      <c r="H206" s="25"/>
      <c r="I206" s="4"/>
      <c r="J206" s="4"/>
      <c r="K206" s="26">
        <v>3</v>
      </c>
      <c r="L206" s="25" t="s">
        <v>19</v>
      </c>
      <c r="M206" s="51" t="s">
        <v>425</v>
      </c>
      <c r="N206" s="49" t="s">
        <v>417</v>
      </c>
      <c r="O206" s="4"/>
      <c r="P206" s="4"/>
      <c r="Q206" s="4"/>
      <c r="R206" s="4"/>
      <c r="S206" s="24" t="s">
        <v>420</v>
      </c>
      <c r="T206" s="4"/>
    </row>
    <row r="207" spans="1:20" s="40" customFormat="1" ht="12.75" customHeight="1">
      <c r="A207" s="32" t="s">
        <v>426</v>
      </c>
      <c r="B207" s="24" t="s">
        <v>427</v>
      </c>
      <c r="C207" s="84" t="s">
        <v>18</v>
      </c>
      <c r="D207" s="84"/>
      <c r="E207" s="84"/>
      <c r="F207" s="84"/>
      <c r="G207" s="25"/>
      <c r="H207" s="25">
        <v>2</v>
      </c>
      <c r="I207" s="4"/>
      <c r="J207" s="4"/>
      <c r="K207" s="26">
        <v>3</v>
      </c>
      <c r="L207" s="25" t="s">
        <v>23</v>
      </c>
      <c r="M207" s="51" t="s">
        <v>425</v>
      </c>
      <c r="N207" s="49" t="s">
        <v>417</v>
      </c>
      <c r="O207" s="4"/>
      <c r="P207" s="4"/>
      <c r="Q207" s="4"/>
      <c r="R207" s="4"/>
      <c r="S207" s="24" t="s">
        <v>420</v>
      </c>
      <c r="T207" s="4"/>
    </row>
    <row r="208" spans="1:20" s="40" customFormat="1" ht="12.75" customHeight="1">
      <c r="A208" s="32" t="s">
        <v>428</v>
      </c>
      <c r="B208" s="24" t="s">
        <v>429</v>
      </c>
      <c r="C208" s="84" t="s">
        <v>18</v>
      </c>
      <c r="D208" s="84"/>
      <c r="E208" s="84"/>
      <c r="F208" s="84"/>
      <c r="G208" s="25">
        <v>2</v>
      </c>
      <c r="H208" s="25"/>
      <c r="I208" s="4"/>
      <c r="J208" s="4"/>
      <c r="K208" s="26">
        <v>3</v>
      </c>
      <c r="L208" s="25" t="s">
        <v>19</v>
      </c>
      <c r="M208" s="48" t="s">
        <v>140</v>
      </c>
      <c r="N208" s="49" t="s">
        <v>141</v>
      </c>
      <c r="O208" s="4"/>
      <c r="P208" s="4"/>
      <c r="Q208" s="4"/>
      <c r="R208" s="4"/>
      <c r="S208" s="24" t="s">
        <v>430</v>
      </c>
      <c r="T208" s="50" t="s">
        <v>143</v>
      </c>
    </row>
    <row r="209" spans="1:20" s="40" customFormat="1" ht="12.75" customHeight="1">
      <c r="A209" s="32" t="s">
        <v>431</v>
      </c>
      <c r="B209" s="24" t="s">
        <v>432</v>
      </c>
      <c r="C209" s="84" t="s">
        <v>18</v>
      </c>
      <c r="D209" s="84"/>
      <c r="E209" s="84"/>
      <c r="F209" s="84"/>
      <c r="G209" s="25">
        <v>2</v>
      </c>
      <c r="H209" s="25"/>
      <c r="I209" s="4"/>
      <c r="J209" s="4"/>
      <c r="K209" s="26">
        <v>3</v>
      </c>
      <c r="L209" s="25" t="s">
        <v>433</v>
      </c>
      <c r="M209" s="48" t="s">
        <v>140</v>
      </c>
      <c r="N209" s="49" t="s">
        <v>141</v>
      </c>
      <c r="O209" s="4"/>
      <c r="P209" s="4"/>
      <c r="Q209" s="4"/>
      <c r="R209" s="4"/>
      <c r="S209" s="24" t="s">
        <v>430</v>
      </c>
      <c r="T209" s="50" t="s">
        <v>143</v>
      </c>
    </row>
    <row r="210" spans="1:20" s="40" customFormat="1" ht="12.75" customHeight="1">
      <c r="A210" s="32" t="s">
        <v>434</v>
      </c>
      <c r="B210" s="24" t="s">
        <v>435</v>
      </c>
      <c r="C210" s="84" t="s">
        <v>18</v>
      </c>
      <c r="D210" s="84"/>
      <c r="E210" s="84"/>
      <c r="F210" s="84"/>
      <c r="G210" s="25">
        <v>2</v>
      </c>
      <c r="H210" s="25"/>
      <c r="I210" s="4"/>
      <c r="J210" s="4"/>
      <c r="K210" s="26">
        <v>3</v>
      </c>
      <c r="L210" s="25" t="s">
        <v>19</v>
      </c>
      <c r="M210" s="48" t="s">
        <v>140</v>
      </c>
      <c r="N210" s="49" t="s">
        <v>141</v>
      </c>
      <c r="O210" s="4"/>
      <c r="P210" s="4"/>
      <c r="Q210" s="4"/>
      <c r="R210" s="4"/>
      <c r="S210" s="24" t="s">
        <v>420</v>
      </c>
      <c r="T210" s="50" t="s">
        <v>143</v>
      </c>
    </row>
    <row r="211" spans="1:20" s="40" customFormat="1" ht="12.75" customHeight="1">
      <c r="A211" s="32" t="s">
        <v>436</v>
      </c>
      <c r="B211" s="24" t="s">
        <v>437</v>
      </c>
      <c r="C211" s="84" t="s">
        <v>18</v>
      </c>
      <c r="D211" s="84"/>
      <c r="E211" s="84"/>
      <c r="F211" s="84"/>
      <c r="G211" s="25">
        <v>2</v>
      </c>
      <c r="H211" s="25"/>
      <c r="I211" s="4"/>
      <c r="J211" s="4"/>
      <c r="K211" s="26">
        <v>3</v>
      </c>
      <c r="L211" s="25" t="s">
        <v>19</v>
      </c>
      <c r="M211" s="51" t="s">
        <v>438</v>
      </c>
      <c r="N211" s="49" t="s">
        <v>435</v>
      </c>
      <c r="O211" s="4"/>
      <c r="P211" s="4"/>
      <c r="Q211" s="4"/>
      <c r="R211" s="4"/>
      <c r="S211" s="24" t="s">
        <v>420</v>
      </c>
      <c r="T211" s="4"/>
    </row>
    <row r="212" spans="1:20" s="40" customFormat="1" ht="12.75" customHeight="1">
      <c r="A212" s="32" t="s">
        <v>439</v>
      </c>
      <c r="B212" s="24" t="s">
        <v>440</v>
      </c>
      <c r="C212" s="84" t="s">
        <v>18</v>
      </c>
      <c r="D212" s="84"/>
      <c r="E212" s="84"/>
      <c r="F212" s="84"/>
      <c r="G212" s="25">
        <v>2</v>
      </c>
      <c r="H212" s="25"/>
      <c r="I212" s="4"/>
      <c r="J212" s="4"/>
      <c r="K212" s="25">
        <v>3</v>
      </c>
      <c r="L212" s="25" t="s">
        <v>19</v>
      </c>
      <c r="M212" s="48" t="s">
        <v>140</v>
      </c>
      <c r="N212" s="49" t="s">
        <v>141</v>
      </c>
      <c r="O212" s="4"/>
      <c r="P212" s="4"/>
      <c r="Q212" s="4"/>
      <c r="R212" s="4"/>
      <c r="S212" s="24" t="s">
        <v>151</v>
      </c>
      <c r="T212" s="50" t="s">
        <v>143</v>
      </c>
    </row>
    <row r="213" spans="1:20" s="40" customFormat="1" ht="12.75" customHeight="1">
      <c r="A213" s="32" t="s">
        <v>441</v>
      </c>
      <c r="B213" s="24" t="s">
        <v>419</v>
      </c>
      <c r="C213" s="84" t="s">
        <v>18</v>
      </c>
      <c r="D213" s="84"/>
      <c r="E213" s="84"/>
      <c r="F213" s="84"/>
      <c r="G213" s="25">
        <v>2</v>
      </c>
      <c r="H213" s="25"/>
      <c r="I213" s="4"/>
      <c r="J213" s="4"/>
      <c r="K213" s="25">
        <v>3</v>
      </c>
      <c r="L213" s="25" t="s">
        <v>19</v>
      </c>
      <c r="M213" s="30" t="s">
        <v>442</v>
      </c>
      <c r="N213" s="28" t="s">
        <v>443</v>
      </c>
      <c r="O213" s="4"/>
      <c r="P213" s="4"/>
      <c r="Q213" s="4"/>
      <c r="R213" s="4"/>
      <c r="S213" s="24" t="s">
        <v>415</v>
      </c>
      <c r="T213" s="4"/>
    </row>
    <row r="214" spans="1:20" s="40" customFormat="1" ht="12.75" customHeight="1">
      <c r="A214" s="32" t="s">
        <v>444</v>
      </c>
      <c r="B214" s="24" t="s">
        <v>443</v>
      </c>
      <c r="C214" s="84" t="s">
        <v>18</v>
      </c>
      <c r="D214" s="84"/>
      <c r="E214" s="84"/>
      <c r="F214" s="84"/>
      <c r="G214" s="25"/>
      <c r="H214" s="25">
        <v>2</v>
      </c>
      <c r="I214" s="4"/>
      <c r="J214" s="4"/>
      <c r="K214" s="26">
        <v>3</v>
      </c>
      <c r="L214" s="25" t="s">
        <v>23</v>
      </c>
      <c r="M214" s="48" t="s">
        <v>140</v>
      </c>
      <c r="N214" s="49" t="s">
        <v>141</v>
      </c>
      <c r="O214" s="4"/>
      <c r="P214" s="4"/>
      <c r="Q214" s="4"/>
      <c r="R214" s="4"/>
      <c r="S214" s="24" t="s">
        <v>415</v>
      </c>
      <c r="T214" s="50" t="s">
        <v>143</v>
      </c>
    </row>
    <row r="215" spans="1:20" s="40" customFormat="1" ht="12.75" customHeight="1">
      <c r="A215" s="32" t="s">
        <v>445</v>
      </c>
      <c r="B215" s="24" t="s">
        <v>446</v>
      </c>
      <c r="C215" s="84" t="s">
        <v>18</v>
      </c>
      <c r="D215" s="84"/>
      <c r="E215" s="84"/>
      <c r="F215" s="84"/>
      <c r="G215" s="25">
        <v>3</v>
      </c>
      <c r="H215" s="25"/>
      <c r="I215" s="4"/>
      <c r="J215" s="4"/>
      <c r="K215" s="26">
        <v>4</v>
      </c>
      <c r="L215" s="25" t="s">
        <v>19</v>
      </c>
      <c r="M215" s="48" t="s">
        <v>140</v>
      </c>
      <c r="N215" s="49" t="s">
        <v>141</v>
      </c>
      <c r="O215" s="4"/>
      <c r="P215" s="4"/>
      <c r="Q215" s="4"/>
      <c r="R215" s="4"/>
      <c r="S215" s="24" t="s">
        <v>75</v>
      </c>
      <c r="T215" s="50" t="s">
        <v>143</v>
      </c>
    </row>
    <row r="216" spans="1:20" s="40" customFormat="1" ht="12.75" customHeight="1">
      <c r="A216" s="32" t="s">
        <v>447</v>
      </c>
      <c r="B216" s="24" t="s">
        <v>448</v>
      </c>
      <c r="C216" s="84" t="s">
        <v>18</v>
      </c>
      <c r="D216" s="84"/>
      <c r="E216" s="84"/>
      <c r="F216" s="84"/>
      <c r="G216" s="25">
        <v>2</v>
      </c>
      <c r="H216" s="25"/>
      <c r="I216" s="4"/>
      <c r="J216" s="4"/>
      <c r="K216" s="26">
        <v>3</v>
      </c>
      <c r="L216" s="25" t="s">
        <v>19</v>
      </c>
      <c r="M216" s="48" t="s">
        <v>140</v>
      </c>
      <c r="N216" s="49" t="s">
        <v>141</v>
      </c>
      <c r="O216" s="4"/>
      <c r="P216" s="4"/>
      <c r="Q216" s="4"/>
      <c r="R216" s="4"/>
      <c r="S216" s="24" t="s">
        <v>75</v>
      </c>
      <c r="T216" s="50" t="s">
        <v>143</v>
      </c>
    </row>
    <row r="217" spans="1:20" s="40" customFormat="1" ht="12.75" customHeight="1">
      <c r="A217" s="32" t="s">
        <v>449</v>
      </c>
      <c r="B217" s="24" t="s">
        <v>450</v>
      </c>
      <c r="C217" s="84" t="s">
        <v>18</v>
      </c>
      <c r="D217" s="84"/>
      <c r="E217" s="84"/>
      <c r="F217" s="84"/>
      <c r="G217" s="25"/>
      <c r="H217" s="25">
        <v>2</v>
      </c>
      <c r="I217" s="4"/>
      <c r="J217" s="4"/>
      <c r="K217" s="26">
        <v>3</v>
      </c>
      <c r="L217" s="25" t="s">
        <v>23</v>
      </c>
      <c r="M217" s="51" t="s">
        <v>451</v>
      </c>
      <c r="N217" s="49" t="s">
        <v>150</v>
      </c>
      <c r="O217" s="4"/>
      <c r="P217" s="4"/>
      <c r="Q217" s="4"/>
      <c r="R217" s="4"/>
      <c r="S217" s="24" t="s">
        <v>148</v>
      </c>
      <c r="T217" s="4"/>
    </row>
    <row r="218" spans="1:20" s="40" customFormat="1" ht="12.75" customHeight="1">
      <c r="A218" s="76" t="s">
        <v>77</v>
      </c>
      <c r="B218" s="76"/>
      <c r="C218" s="77">
        <f>SUMIF(C200:C217,"=v",$G200:$G217)+SUMIF(C200:C217,"=v",$H200:$H217)+SUMIF(C200:C217,"=v",$I200:$I217)</f>
        <v>39</v>
      </c>
      <c r="D218" s="77">
        <f>SUMIF(D200:D217,"=x",$G200:$G217)+SUMIF(D200:D217,"=x",$H200:$H217)+SUMIF(D200:D217,"=x",$I200:$I217)</f>
        <v>0</v>
      </c>
      <c r="E218" s="77">
        <f>SUMIF(E200:E217,"=x",$G200:$G217)+SUMIF(E200:E217,"=x",$H200:$H217)+SUMIF(E200:E217,"=x",$I200:$I217)</f>
        <v>0</v>
      </c>
      <c r="F218" s="77">
        <f>SUMIF(F200:F217,"=x",$G200:$G217)+SUMIF(F200:F217,"=x",$H200:$H217)+SUMIF(F200:F217,"=x",$I200:$I217)</f>
        <v>0</v>
      </c>
      <c r="G218" s="77">
        <f>SUM(C218:F218)</f>
        <v>39</v>
      </c>
      <c r="H218" s="77"/>
      <c r="I218" s="77"/>
      <c r="J218" s="77"/>
      <c r="K218" s="77"/>
      <c r="L218" s="77"/>
      <c r="M218" s="78"/>
      <c r="N218" s="78"/>
      <c r="O218" s="78"/>
      <c r="P218" s="78"/>
      <c r="Q218" s="78"/>
      <c r="R218" s="78"/>
      <c r="S218" s="78"/>
      <c r="T218" s="45"/>
    </row>
    <row r="219" spans="1:20" s="40" customFormat="1" ht="12.75" customHeight="1">
      <c r="A219" s="79" t="s">
        <v>78</v>
      </c>
      <c r="B219" s="79"/>
      <c r="C219" s="80">
        <f>SUMIF(C200:C217,"=v",$K200:$K217)</f>
        <v>58</v>
      </c>
      <c r="D219" s="80">
        <f>SUMIF(D200:D217,"=x",$K200:$K217)</f>
        <v>0</v>
      </c>
      <c r="E219" s="80">
        <f>SUMIF(E200:E217,"=x",$K200:$K217)</f>
        <v>0</v>
      </c>
      <c r="F219" s="80">
        <f>SUMIF(F200:F217,"=x",$K200:$K217)</f>
        <v>0</v>
      </c>
      <c r="G219" s="80">
        <f>SUM(C219:F219)</f>
        <v>58</v>
      </c>
      <c r="H219" s="80"/>
      <c r="I219" s="80"/>
      <c r="J219" s="80"/>
      <c r="K219" s="80"/>
      <c r="L219" s="80"/>
      <c r="M219" s="78"/>
      <c r="N219" s="78"/>
      <c r="O219" s="78"/>
      <c r="P219" s="78"/>
      <c r="Q219" s="78"/>
      <c r="R219" s="78"/>
      <c r="S219" s="78"/>
      <c r="T219" s="45"/>
    </row>
    <row r="220" spans="1:20" s="40" customFormat="1" ht="12.75" customHeight="1">
      <c r="A220" s="81" t="s">
        <v>79</v>
      </c>
      <c r="B220" s="81"/>
      <c r="C220" s="82">
        <f>SUMPRODUCT(--(C200:C217="v"),--($L200:$L217="K"))</f>
        <v>13</v>
      </c>
      <c r="D220" s="82">
        <f>SUMPRODUCT(--(D200:D217="x"),--($K200:$K217="K"))</f>
        <v>0</v>
      </c>
      <c r="E220" s="82">
        <f>SUMPRODUCT(--(E200:E217="x"),--($K200:$K217="K"))</f>
        <v>0</v>
      </c>
      <c r="F220" s="82">
        <f>SUMPRODUCT(--(F200:F217="x"),--($K200:$K217="K"))</f>
        <v>0</v>
      </c>
      <c r="G220" s="82">
        <f>SUM(C220:F220)</f>
        <v>13</v>
      </c>
      <c r="H220" s="82"/>
      <c r="I220" s="82"/>
      <c r="J220" s="82"/>
      <c r="K220" s="82"/>
      <c r="L220" s="82"/>
      <c r="M220" s="78"/>
      <c r="N220" s="78"/>
      <c r="O220" s="78"/>
      <c r="P220" s="78"/>
      <c r="Q220" s="78"/>
      <c r="R220" s="78"/>
      <c r="S220" s="78"/>
      <c r="T220" s="45"/>
    </row>
    <row r="221" spans="1:20" s="40" customFormat="1" ht="12.75" customHeight="1">
      <c r="A221" s="88" t="s">
        <v>152</v>
      </c>
      <c r="B221" s="88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46"/>
    </row>
    <row r="222" spans="1:20" s="40" customFormat="1" ht="12.75" customHeight="1">
      <c r="A222" s="32" t="s">
        <v>452</v>
      </c>
      <c r="B222" s="24" t="s">
        <v>453</v>
      </c>
      <c r="C222" s="84" t="s">
        <v>18</v>
      </c>
      <c r="D222" s="84"/>
      <c r="E222" s="84"/>
      <c r="F222" s="84"/>
      <c r="G222" s="25">
        <v>2</v>
      </c>
      <c r="H222" s="25"/>
      <c r="I222" s="4"/>
      <c r="J222" s="4"/>
      <c r="K222" s="26">
        <v>3</v>
      </c>
      <c r="L222" s="25" t="s">
        <v>19</v>
      </c>
      <c r="M222" s="30" t="s">
        <v>454</v>
      </c>
      <c r="N222" s="28" t="s">
        <v>455</v>
      </c>
      <c r="O222" s="4"/>
      <c r="P222" s="4"/>
      <c r="Q222" s="4"/>
      <c r="R222" s="4"/>
      <c r="S222" s="24" t="s">
        <v>456</v>
      </c>
      <c r="T222" s="50"/>
    </row>
    <row r="223" spans="1:20" s="40" customFormat="1" ht="12.75" customHeight="1">
      <c r="A223" s="32" t="s">
        <v>457</v>
      </c>
      <c r="B223" s="24" t="s">
        <v>455</v>
      </c>
      <c r="C223" s="84" t="s">
        <v>18</v>
      </c>
      <c r="D223" s="84"/>
      <c r="E223" s="84"/>
      <c r="F223" s="84"/>
      <c r="G223" s="25"/>
      <c r="H223" s="25">
        <v>2</v>
      </c>
      <c r="I223" s="4"/>
      <c r="J223" s="4"/>
      <c r="K223" s="26">
        <v>3</v>
      </c>
      <c r="L223" s="25" t="s">
        <v>23</v>
      </c>
      <c r="M223" s="32"/>
      <c r="N223" s="49"/>
      <c r="O223" s="4"/>
      <c r="P223" s="4"/>
      <c r="Q223" s="4"/>
      <c r="R223" s="4"/>
      <c r="S223" s="24" t="s">
        <v>456</v>
      </c>
      <c r="T223" s="50"/>
    </row>
    <row r="224" spans="1:20" s="40" customFormat="1" ht="12.75" customHeight="1">
      <c r="A224" s="32" t="s">
        <v>458</v>
      </c>
      <c r="B224" s="24" t="s">
        <v>459</v>
      </c>
      <c r="C224" s="84" t="s">
        <v>18</v>
      </c>
      <c r="D224" s="84"/>
      <c r="E224" s="84"/>
      <c r="F224" s="84"/>
      <c r="G224" s="25">
        <v>2</v>
      </c>
      <c r="H224" s="25"/>
      <c r="I224" s="4"/>
      <c r="J224" s="4"/>
      <c r="K224" s="26">
        <v>3</v>
      </c>
      <c r="L224" s="25" t="s">
        <v>19</v>
      </c>
      <c r="M224" s="51" t="s">
        <v>460</v>
      </c>
      <c r="N224" s="49" t="s">
        <v>154</v>
      </c>
      <c r="O224" s="4"/>
      <c r="P224" s="4"/>
      <c r="Q224" s="4"/>
      <c r="R224" s="4"/>
      <c r="S224" s="24" t="s">
        <v>157</v>
      </c>
      <c r="T224" s="50"/>
    </row>
    <row r="225" spans="1:20" s="40" customFormat="1" ht="12.75" customHeight="1">
      <c r="A225" s="32" t="s">
        <v>461</v>
      </c>
      <c r="B225" s="24" t="s">
        <v>462</v>
      </c>
      <c r="C225" s="84" t="s">
        <v>18</v>
      </c>
      <c r="D225" s="84"/>
      <c r="E225" s="84"/>
      <c r="F225" s="84"/>
      <c r="G225" s="25"/>
      <c r="H225" s="25">
        <v>2</v>
      </c>
      <c r="I225" s="4"/>
      <c r="J225" s="4"/>
      <c r="K225" s="26">
        <v>3</v>
      </c>
      <c r="L225" s="25" t="s">
        <v>23</v>
      </c>
      <c r="M225" s="51" t="s">
        <v>460</v>
      </c>
      <c r="N225" s="49" t="s">
        <v>154</v>
      </c>
      <c r="O225" s="4"/>
      <c r="P225" s="4"/>
      <c r="Q225" s="4"/>
      <c r="R225" s="4"/>
      <c r="S225" s="24" t="s">
        <v>157</v>
      </c>
      <c r="T225" s="50"/>
    </row>
    <row r="226" spans="1:20" s="40" customFormat="1" ht="12.75" customHeight="1">
      <c r="A226" s="32" t="s">
        <v>463</v>
      </c>
      <c r="B226" s="24" t="s">
        <v>464</v>
      </c>
      <c r="C226" s="84" t="s">
        <v>18</v>
      </c>
      <c r="D226" s="84"/>
      <c r="E226" s="84"/>
      <c r="F226" s="84"/>
      <c r="G226" s="25">
        <v>2</v>
      </c>
      <c r="H226" s="25"/>
      <c r="I226" s="4"/>
      <c r="J226" s="4"/>
      <c r="K226" s="26">
        <v>3</v>
      </c>
      <c r="L226" s="25" t="s">
        <v>19</v>
      </c>
      <c r="M226" s="51" t="s">
        <v>460</v>
      </c>
      <c r="N226" s="49" t="s">
        <v>154</v>
      </c>
      <c r="O226" s="4"/>
      <c r="P226" s="4"/>
      <c r="Q226" s="4"/>
      <c r="R226" s="4"/>
      <c r="S226" s="24" t="s">
        <v>157</v>
      </c>
      <c r="T226" s="4"/>
    </row>
    <row r="227" spans="1:20" s="40" customFormat="1" ht="12.75" customHeight="1">
      <c r="A227" s="32" t="s">
        <v>465</v>
      </c>
      <c r="B227" s="24" t="s">
        <v>466</v>
      </c>
      <c r="C227" s="84" t="s">
        <v>18</v>
      </c>
      <c r="D227" s="84"/>
      <c r="E227" s="84"/>
      <c r="F227" s="84"/>
      <c r="G227" s="25"/>
      <c r="H227" s="25">
        <v>2</v>
      </c>
      <c r="I227" s="4"/>
      <c r="J227" s="4"/>
      <c r="K227" s="26">
        <v>2</v>
      </c>
      <c r="L227" s="25" t="s">
        <v>467</v>
      </c>
      <c r="M227" s="32"/>
      <c r="N227" s="49"/>
      <c r="O227" s="4"/>
      <c r="P227" s="4"/>
      <c r="Q227" s="4"/>
      <c r="R227" s="4"/>
      <c r="S227" s="24" t="s">
        <v>157</v>
      </c>
      <c r="T227" s="4"/>
    </row>
    <row r="228" spans="1:20" s="40" customFormat="1" ht="12.75" customHeight="1">
      <c r="A228" s="23" t="s">
        <v>468</v>
      </c>
      <c r="B228" s="32" t="s">
        <v>469</v>
      </c>
      <c r="C228" s="84" t="s">
        <v>18</v>
      </c>
      <c r="D228" s="84"/>
      <c r="E228" s="84"/>
      <c r="F228" s="84"/>
      <c r="G228" s="25">
        <v>2</v>
      </c>
      <c r="H228" s="25"/>
      <c r="I228" s="4"/>
      <c r="J228" s="4"/>
      <c r="K228" s="26">
        <v>3</v>
      </c>
      <c r="L228" s="25" t="s">
        <v>19</v>
      </c>
      <c r="M228" s="27" t="s">
        <v>470</v>
      </c>
      <c r="N228" s="28" t="s">
        <v>471</v>
      </c>
      <c r="O228" s="4"/>
      <c r="P228" s="4"/>
      <c r="Q228" s="4"/>
      <c r="R228" s="4"/>
      <c r="S228" s="24" t="s">
        <v>69</v>
      </c>
      <c r="T228" s="4"/>
    </row>
    <row r="229" spans="1:20" s="40" customFormat="1" ht="12.75" customHeight="1">
      <c r="A229" s="23" t="s">
        <v>472</v>
      </c>
      <c r="B229" s="24" t="s">
        <v>471</v>
      </c>
      <c r="C229" s="84" t="s">
        <v>18</v>
      </c>
      <c r="D229" s="84"/>
      <c r="E229" s="84"/>
      <c r="F229" s="84"/>
      <c r="G229" s="25"/>
      <c r="H229" s="25">
        <v>2</v>
      </c>
      <c r="I229" s="4"/>
      <c r="J229" s="4"/>
      <c r="K229" s="26">
        <v>3</v>
      </c>
      <c r="L229" s="25" t="s">
        <v>23</v>
      </c>
      <c r="M229" s="32"/>
      <c r="N229" s="55"/>
      <c r="O229" s="4"/>
      <c r="P229" s="4"/>
      <c r="Q229" s="4"/>
      <c r="R229" s="4"/>
      <c r="S229" s="24" t="s">
        <v>69</v>
      </c>
      <c r="T229" s="4"/>
    </row>
    <row r="230" spans="1:20" s="40" customFormat="1" ht="12.75" customHeight="1">
      <c r="A230" s="32" t="s">
        <v>473</v>
      </c>
      <c r="B230" s="24" t="s">
        <v>474</v>
      </c>
      <c r="C230" s="84" t="s">
        <v>18</v>
      </c>
      <c r="D230" s="84"/>
      <c r="E230" s="84"/>
      <c r="F230" s="84"/>
      <c r="G230" s="25">
        <v>2</v>
      </c>
      <c r="H230" s="25"/>
      <c r="I230" s="4"/>
      <c r="J230" s="4"/>
      <c r="K230" s="26">
        <v>3</v>
      </c>
      <c r="L230" s="25" t="s">
        <v>19</v>
      </c>
      <c r="M230" s="30" t="s">
        <v>475</v>
      </c>
      <c r="N230" s="28" t="s">
        <v>476</v>
      </c>
      <c r="O230" s="4"/>
      <c r="P230" s="4"/>
      <c r="Q230" s="4"/>
      <c r="R230" s="4"/>
      <c r="S230" s="24" t="s">
        <v>69</v>
      </c>
      <c r="T230" s="50"/>
    </row>
    <row r="231" spans="1:20" s="40" customFormat="1" ht="12.75" customHeight="1">
      <c r="A231" s="32" t="s">
        <v>477</v>
      </c>
      <c r="B231" s="24" t="s">
        <v>476</v>
      </c>
      <c r="C231" s="84" t="s">
        <v>18</v>
      </c>
      <c r="D231" s="84"/>
      <c r="E231" s="84"/>
      <c r="F231" s="84"/>
      <c r="G231" s="25"/>
      <c r="H231" s="25">
        <v>2</v>
      </c>
      <c r="I231" s="4"/>
      <c r="J231" s="4"/>
      <c r="K231" s="26">
        <v>3</v>
      </c>
      <c r="L231" s="25" t="s">
        <v>23</v>
      </c>
      <c r="M231" s="32"/>
      <c r="N231" s="49"/>
      <c r="O231" s="4"/>
      <c r="P231" s="4"/>
      <c r="Q231" s="4"/>
      <c r="R231" s="4"/>
      <c r="S231" s="24" t="s">
        <v>69</v>
      </c>
      <c r="T231" s="50"/>
    </row>
    <row r="232" spans="1:20" s="40" customFormat="1" ht="12.75" customHeight="1">
      <c r="A232" s="32" t="s">
        <v>478</v>
      </c>
      <c r="B232" s="24" t="s">
        <v>479</v>
      </c>
      <c r="C232" s="84" t="s">
        <v>18</v>
      </c>
      <c r="D232" s="84"/>
      <c r="E232" s="84"/>
      <c r="F232" s="84"/>
      <c r="G232" s="25"/>
      <c r="H232" s="25">
        <v>2</v>
      </c>
      <c r="I232" s="4"/>
      <c r="J232" s="4"/>
      <c r="K232" s="26">
        <v>2</v>
      </c>
      <c r="L232" s="25" t="s">
        <v>467</v>
      </c>
      <c r="M232" s="51" t="s">
        <v>480</v>
      </c>
      <c r="N232" s="49" t="s">
        <v>474</v>
      </c>
      <c r="O232" s="4"/>
      <c r="P232" s="4"/>
      <c r="Q232" s="4"/>
      <c r="R232" s="4"/>
      <c r="S232" s="24" t="s">
        <v>69</v>
      </c>
      <c r="T232" s="50"/>
    </row>
    <row r="233" spans="1:20" s="40" customFormat="1" ht="12.75" customHeight="1">
      <c r="A233" s="32" t="s">
        <v>481</v>
      </c>
      <c r="B233" s="24" t="s">
        <v>482</v>
      </c>
      <c r="C233" s="84" t="s">
        <v>18</v>
      </c>
      <c r="D233" s="84"/>
      <c r="E233" s="84"/>
      <c r="F233" s="84"/>
      <c r="G233" s="25">
        <v>4</v>
      </c>
      <c r="H233" s="25"/>
      <c r="I233" s="4"/>
      <c r="J233" s="4"/>
      <c r="K233" s="26">
        <v>6</v>
      </c>
      <c r="L233" s="25" t="s">
        <v>19</v>
      </c>
      <c r="M233" s="51" t="s">
        <v>483</v>
      </c>
      <c r="N233" s="49" t="s">
        <v>160</v>
      </c>
      <c r="O233" s="4"/>
      <c r="P233" s="4"/>
      <c r="Q233" s="4"/>
      <c r="R233" s="4"/>
      <c r="S233" s="24" t="s">
        <v>163</v>
      </c>
      <c r="T233" s="4"/>
    </row>
    <row r="234" spans="1:20" s="40" customFormat="1" ht="12.75" customHeight="1">
      <c r="A234" s="32" t="s">
        <v>484</v>
      </c>
      <c r="B234" s="24" t="s">
        <v>485</v>
      </c>
      <c r="C234" s="84" t="s">
        <v>18</v>
      </c>
      <c r="D234" s="84"/>
      <c r="E234" s="84"/>
      <c r="F234" s="84"/>
      <c r="G234" s="25">
        <v>2</v>
      </c>
      <c r="H234" s="25"/>
      <c r="I234" s="4"/>
      <c r="J234" s="4"/>
      <c r="K234" s="26">
        <v>3</v>
      </c>
      <c r="L234" s="25" t="s">
        <v>19</v>
      </c>
      <c r="M234" s="32"/>
      <c r="N234" s="31"/>
      <c r="O234" s="4"/>
      <c r="P234" s="4"/>
      <c r="Q234" s="4"/>
      <c r="R234" s="4"/>
      <c r="S234" s="24" t="s">
        <v>486</v>
      </c>
      <c r="T234" s="4"/>
    </row>
    <row r="235" spans="1:20" s="40" customFormat="1" ht="12.75" customHeight="1">
      <c r="A235" s="32" t="s">
        <v>487</v>
      </c>
      <c r="B235" s="24" t="s">
        <v>488</v>
      </c>
      <c r="C235" s="84" t="s">
        <v>18</v>
      </c>
      <c r="D235" s="84"/>
      <c r="E235" s="84"/>
      <c r="F235" s="84"/>
      <c r="G235" s="25"/>
      <c r="H235" s="25">
        <v>2</v>
      </c>
      <c r="I235" s="4"/>
      <c r="J235" s="4"/>
      <c r="K235" s="26">
        <v>2</v>
      </c>
      <c r="L235" s="25" t="s">
        <v>467</v>
      </c>
      <c r="M235" s="32"/>
      <c r="N235" s="31"/>
      <c r="O235" s="4"/>
      <c r="P235" s="4"/>
      <c r="Q235" s="4"/>
      <c r="R235" s="4"/>
      <c r="S235" s="24" t="s">
        <v>163</v>
      </c>
      <c r="T235" s="4"/>
    </row>
    <row r="236" spans="1:20" s="40" customFormat="1" ht="12.75" customHeight="1">
      <c r="A236" s="32" t="s">
        <v>489</v>
      </c>
      <c r="B236" s="24" t="s">
        <v>490</v>
      </c>
      <c r="C236" s="84" t="s">
        <v>18</v>
      </c>
      <c r="D236" s="84"/>
      <c r="E236" s="84"/>
      <c r="F236" s="84"/>
      <c r="G236" s="25">
        <v>4</v>
      </c>
      <c r="H236" s="25"/>
      <c r="I236" s="4"/>
      <c r="J236" s="4"/>
      <c r="K236" s="26">
        <v>6</v>
      </c>
      <c r="L236" s="25" t="s">
        <v>19</v>
      </c>
      <c r="M236" s="32"/>
      <c r="N236" s="31"/>
      <c r="O236" s="4"/>
      <c r="P236" s="4"/>
      <c r="Q236" s="4"/>
      <c r="R236" s="4"/>
      <c r="S236" s="24" t="s">
        <v>58</v>
      </c>
      <c r="T236" s="4"/>
    </row>
    <row r="237" spans="1:20" s="40" customFormat="1" ht="12.75" customHeight="1">
      <c r="A237" s="32" t="s">
        <v>491</v>
      </c>
      <c r="B237" s="24" t="s">
        <v>492</v>
      </c>
      <c r="C237" s="84" t="s">
        <v>18</v>
      </c>
      <c r="D237" s="84"/>
      <c r="E237" s="84"/>
      <c r="F237" s="84"/>
      <c r="G237" s="25">
        <v>4</v>
      </c>
      <c r="H237" s="25"/>
      <c r="I237" s="4"/>
      <c r="J237" s="4"/>
      <c r="K237" s="26">
        <v>6</v>
      </c>
      <c r="L237" s="25" t="s">
        <v>19</v>
      </c>
      <c r="M237" s="51" t="s">
        <v>493</v>
      </c>
      <c r="N237" s="49" t="s">
        <v>490</v>
      </c>
      <c r="O237" s="4"/>
      <c r="P237" s="4"/>
      <c r="Q237" s="4"/>
      <c r="R237" s="4"/>
      <c r="S237" s="24" t="s">
        <v>58</v>
      </c>
      <c r="T237" s="50"/>
    </row>
    <row r="238" spans="1:20" s="40" customFormat="1" ht="12.75" customHeight="1">
      <c r="A238" s="32" t="s">
        <v>494</v>
      </c>
      <c r="B238" s="24" t="s">
        <v>495</v>
      </c>
      <c r="C238" s="84" t="s">
        <v>18</v>
      </c>
      <c r="D238" s="84"/>
      <c r="E238" s="84"/>
      <c r="F238" s="84"/>
      <c r="G238" s="25">
        <v>2</v>
      </c>
      <c r="H238" s="25"/>
      <c r="I238" s="4"/>
      <c r="J238" s="4"/>
      <c r="K238" s="26">
        <v>3</v>
      </c>
      <c r="L238" s="25" t="s">
        <v>19</v>
      </c>
      <c r="M238" s="32"/>
      <c r="N238" s="28"/>
      <c r="O238" s="4"/>
      <c r="P238" s="4"/>
      <c r="Q238" s="4"/>
      <c r="R238" s="4"/>
      <c r="S238" s="24" t="s">
        <v>496</v>
      </c>
      <c r="T238" s="4"/>
    </row>
    <row r="239" spans="1:20" s="40" customFormat="1" ht="12.75" customHeight="1">
      <c r="A239" s="23" t="s">
        <v>497</v>
      </c>
      <c r="B239" s="24" t="s">
        <v>498</v>
      </c>
      <c r="C239" s="84" t="s">
        <v>18</v>
      </c>
      <c r="D239" s="84"/>
      <c r="E239" s="84"/>
      <c r="F239" s="84"/>
      <c r="G239" s="25">
        <v>2</v>
      </c>
      <c r="H239" s="25"/>
      <c r="I239" s="4"/>
      <c r="J239" s="4"/>
      <c r="K239" s="26">
        <v>3</v>
      </c>
      <c r="L239" s="25" t="s">
        <v>19</v>
      </c>
      <c r="M239" s="27" t="s">
        <v>499</v>
      </c>
      <c r="N239" s="28" t="s">
        <v>500</v>
      </c>
      <c r="O239" s="4"/>
      <c r="P239" s="4"/>
      <c r="Q239" s="4"/>
      <c r="R239" s="4"/>
      <c r="S239" s="24" t="s">
        <v>501</v>
      </c>
      <c r="T239" s="50"/>
    </row>
    <row r="240" spans="1:20" s="40" customFormat="1" ht="12.75" customHeight="1">
      <c r="A240" s="23" t="s">
        <v>502</v>
      </c>
      <c r="B240" s="24" t="s">
        <v>500</v>
      </c>
      <c r="C240" s="84" t="s">
        <v>18</v>
      </c>
      <c r="D240" s="84"/>
      <c r="E240" s="84"/>
      <c r="F240" s="84"/>
      <c r="G240" s="25"/>
      <c r="H240" s="25">
        <v>2</v>
      </c>
      <c r="I240" s="4"/>
      <c r="J240" s="4"/>
      <c r="K240" s="26">
        <v>3</v>
      </c>
      <c r="L240" s="25" t="s">
        <v>23</v>
      </c>
      <c r="M240" s="48"/>
      <c r="N240" s="49"/>
      <c r="O240" s="4"/>
      <c r="P240" s="4"/>
      <c r="Q240" s="4"/>
      <c r="R240" s="4"/>
      <c r="S240" s="24" t="s">
        <v>501</v>
      </c>
      <c r="T240" s="50"/>
    </row>
    <row r="241" spans="1:20" s="40" customFormat="1" ht="12.75" customHeight="1">
      <c r="A241" s="32" t="s">
        <v>503</v>
      </c>
      <c r="B241" s="24" t="s">
        <v>504</v>
      </c>
      <c r="C241" s="84" t="s">
        <v>18</v>
      </c>
      <c r="D241" s="84"/>
      <c r="E241" s="84"/>
      <c r="F241" s="84"/>
      <c r="G241" s="25">
        <v>2</v>
      </c>
      <c r="H241" s="25"/>
      <c r="I241" s="4"/>
      <c r="J241" s="4"/>
      <c r="K241" s="26">
        <v>3</v>
      </c>
      <c r="L241" s="25" t="s">
        <v>19</v>
      </c>
      <c r="M241" s="48"/>
      <c r="N241" s="49"/>
      <c r="O241" s="4"/>
      <c r="P241" s="4"/>
      <c r="Q241" s="4"/>
      <c r="R241" s="4"/>
      <c r="S241" s="24" t="s">
        <v>163</v>
      </c>
      <c r="T241" s="50"/>
    </row>
    <row r="242" spans="1:20" s="40" customFormat="1" ht="12.75" customHeight="1">
      <c r="A242" s="32" t="s">
        <v>505</v>
      </c>
      <c r="B242" s="24" t="s">
        <v>506</v>
      </c>
      <c r="C242" s="84" t="s">
        <v>18</v>
      </c>
      <c r="D242" s="84"/>
      <c r="E242" s="84"/>
      <c r="F242" s="84"/>
      <c r="G242" s="25">
        <v>2</v>
      </c>
      <c r="H242" s="25"/>
      <c r="I242" s="4"/>
      <c r="J242" s="4"/>
      <c r="K242" s="26">
        <v>3</v>
      </c>
      <c r="L242" s="25" t="s">
        <v>19</v>
      </c>
      <c r="M242" s="51"/>
      <c r="N242" s="49"/>
      <c r="O242" s="4"/>
      <c r="P242" s="4"/>
      <c r="Q242" s="4"/>
      <c r="R242" s="4"/>
      <c r="S242" s="24" t="s">
        <v>507</v>
      </c>
      <c r="T242" s="4"/>
    </row>
    <row r="243" spans="1:20" s="40" customFormat="1" ht="12.75" customHeight="1">
      <c r="A243" s="76" t="s">
        <v>77</v>
      </c>
      <c r="B243" s="76"/>
      <c r="C243" s="77">
        <f>SUMIF(C222:C242,"=v",$G222:$G242)+SUMIF(C222:C242,"=v",$H222:$H242)+SUMIF(C222:C242,"=v",$I222:$I242)</f>
        <v>48</v>
      </c>
      <c r="D243" s="77">
        <f>SUMIF(D222:D242,"=x",$G222:$G242)+SUMIF(D222:D242,"=x",$H222:$H242)+SUMIF(D222:D242,"=x",$I222:$I242)</f>
        <v>0</v>
      </c>
      <c r="E243" s="77">
        <f>SUMIF(E222:E242,"=x",$G222:$G242)+SUMIF(E222:E242,"=x",$H222:$H242)+SUMIF(E222:E242,"=x",$I222:$I242)</f>
        <v>0</v>
      </c>
      <c r="F243" s="77">
        <f>SUMIF(F222:F242,"=x",$G222:$G242)+SUMIF(F222:F242,"=x",$H222:$H242)+SUMIF(F222:F242,"=x",$I222:$I242)</f>
        <v>0</v>
      </c>
      <c r="G243" s="77">
        <f>SUM(C243:F243)</f>
        <v>48</v>
      </c>
      <c r="H243" s="77"/>
      <c r="I243" s="77"/>
      <c r="J243" s="77"/>
      <c r="K243" s="77"/>
      <c r="L243" s="77"/>
      <c r="M243" s="78"/>
      <c r="N243" s="78"/>
      <c r="O243" s="78"/>
      <c r="P243" s="78"/>
      <c r="Q243" s="78"/>
      <c r="R243" s="78"/>
      <c r="S243" s="78"/>
      <c r="T243" s="45"/>
    </row>
    <row r="244" spans="1:20" s="40" customFormat="1" ht="12.75" customHeight="1">
      <c r="A244" s="79" t="s">
        <v>78</v>
      </c>
      <c r="B244" s="79"/>
      <c r="C244" s="80">
        <f>SUMIF(C222:C242,"=v",$K222:$K242)</f>
        <v>69</v>
      </c>
      <c r="D244" s="80">
        <f>SUMIF(D222:D242,"=x",$K222:$K242)</f>
        <v>0</v>
      </c>
      <c r="E244" s="80">
        <f>SUMIF(E222:E242,"=x",$K222:$K242)</f>
        <v>0</v>
      </c>
      <c r="F244" s="80">
        <f>SUMIF(F222:F242,"=x",$K222:$K242)</f>
        <v>0</v>
      </c>
      <c r="G244" s="80">
        <f>SUM(C244:F244)</f>
        <v>69</v>
      </c>
      <c r="H244" s="80"/>
      <c r="I244" s="80"/>
      <c r="J244" s="80"/>
      <c r="K244" s="80"/>
      <c r="L244" s="80"/>
      <c r="M244" s="78"/>
      <c r="N244" s="78"/>
      <c r="O244" s="78"/>
      <c r="P244" s="78"/>
      <c r="Q244" s="78"/>
      <c r="R244" s="78"/>
      <c r="S244" s="78"/>
      <c r="T244" s="45"/>
    </row>
    <row r="245" spans="1:20" s="40" customFormat="1" ht="12.75" customHeight="1">
      <c r="A245" s="81" t="s">
        <v>79</v>
      </c>
      <c r="B245" s="81"/>
      <c r="C245" s="82">
        <f>SUMPRODUCT(--(C222:C242="v"),--($L222:$L242="K"))</f>
        <v>13</v>
      </c>
      <c r="D245" s="82">
        <f>SUMPRODUCT(--(D222:D242="x"),--($K222:$K242="K"))</f>
        <v>0</v>
      </c>
      <c r="E245" s="82">
        <f>SUMPRODUCT(--(E222:E242="x"),--($K222:$K242="K"))</f>
        <v>0</v>
      </c>
      <c r="F245" s="82">
        <f>SUMPRODUCT(--(F222:F242="x"),--($K222:$K242="K"))</f>
        <v>0</v>
      </c>
      <c r="G245" s="82">
        <f>SUM(C245:F245)</f>
        <v>13</v>
      </c>
      <c r="H245" s="82"/>
      <c r="I245" s="82"/>
      <c r="J245" s="82"/>
      <c r="K245" s="82"/>
      <c r="L245" s="82"/>
      <c r="M245" s="78"/>
      <c r="N245" s="78"/>
      <c r="O245" s="78"/>
      <c r="P245" s="78"/>
      <c r="Q245" s="78"/>
      <c r="R245" s="78"/>
      <c r="S245" s="78"/>
      <c r="T245" s="45"/>
    </row>
    <row r="246" spans="1:20" s="40" customFormat="1" ht="12.75" customHeight="1">
      <c r="A246" s="88" t="s">
        <v>168</v>
      </c>
      <c r="B246" s="88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46"/>
    </row>
    <row r="247" spans="1:20" s="40" customFormat="1" ht="12.75" customHeight="1">
      <c r="A247" s="32" t="s">
        <v>508</v>
      </c>
      <c r="B247" s="24" t="s">
        <v>509</v>
      </c>
      <c r="C247" s="84" t="s">
        <v>18</v>
      </c>
      <c r="D247" s="84"/>
      <c r="E247" s="84"/>
      <c r="F247" s="84"/>
      <c r="G247" s="25">
        <v>2</v>
      </c>
      <c r="H247" s="25"/>
      <c r="I247" s="4"/>
      <c r="J247" s="4"/>
      <c r="K247" s="26">
        <v>3</v>
      </c>
      <c r="L247" s="25" t="s">
        <v>510</v>
      </c>
      <c r="M247" s="32"/>
      <c r="N247" s="28"/>
      <c r="O247" s="4"/>
      <c r="P247" s="4"/>
      <c r="Q247" s="4"/>
      <c r="R247" s="4"/>
      <c r="S247" s="24" t="s">
        <v>511</v>
      </c>
      <c r="T247" s="50"/>
    </row>
    <row r="248" spans="1:20" s="40" customFormat="1" ht="12.75" customHeight="1">
      <c r="A248" s="32" t="s">
        <v>512</v>
      </c>
      <c r="B248" s="24" t="s">
        <v>513</v>
      </c>
      <c r="C248" s="84" t="s">
        <v>18</v>
      </c>
      <c r="D248" s="84"/>
      <c r="E248" s="84"/>
      <c r="F248" s="84"/>
      <c r="G248" s="25">
        <v>2</v>
      </c>
      <c r="H248" s="25"/>
      <c r="I248" s="4"/>
      <c r="J248" s="4"/>
      <c r="K248" s="26">
        <v>3</v>
      </c>
      <c r="L248" s="25" t="s">
        <v>510</v>
      </c>
      <c r="M248" s="32"/>
      <c r="N248" s="49"/>
      <c r="O248" s="4"/>
      <c r="P248" s="4"/>
      <c r="Q248" s="4"/>
      <c r="R248" s="4"/>
      <c r="S248" s="24" t="s">
        <v>514</v>
      </c>
      <c r="T248" s="50"/>
    </row>
    <row r="249" spans="1:20" s="40" customFormat="1" ht="12.75" customHeight="1">
      <c r="A249" s="32" t="s">
        <v>515</v>
      </c>
      <c r="B249" s="24" t="s">
        <v>516</v>
      </c>
      <c r="C249" s="84" t="s">
        <v>18</v>
      </c>
      <c r="D249" s="84"/>
      <c r="E249" s="84"/>
      <c r="F249" s="84"/>
      <c r="G249" s="25">
        <v>2</v>
      </c>
      <c r="H249" s="25"/>
      <c r="I249" s="4"/>
      <c r="J249" s="4"/>
      <c r="K249" s="26">
        <v>3</v>
      </c>
      <c r="L249" s="25" t="s">
        <v>510</v>
      </c>
      <c r="M249" s="32"/>
      <c r="N249" s="49"/>
      <c r="O249" s="4"/>
      <c r="P249" s="4"/>
      <c r="Q249" s="4"/>
      <c r="R249" s="4"/>
      <c r="S249" s="24" t="s">
        <v>517</v>
      </c>
      <c r="T249" s="50"/>
    </row>
    <row r="250" spans="1:20" s="40" customFormat="1" ht="12.75" customHeight="1">
      <c r="A250" s="32" t="s">
        <v>518</v>
      </c>
      <c r="B250" s="24" t="s">
        <v>519</v>
      </c>
      <c r="C250" s="84" t="s">
        <v>18</v>
      </c>
      <c r="D250" s="84"/>
      <c r="E250" s="84"/>
      <c r="F250" s="84"/>
      <c r="G250" s="25">
        <v>2</v>
      </c>
      <c r="H250" s="25"/>
      <c r="I250" s="4"/>
      <c r="J250" s="4"/>
      <c r="K250" s="26">
        <v>3</v>
      </c>
      <c r="L250" s="25" t="s">
        <v>510</v>
      </c>
      <c r="M250" s="32"/>
      <c r="N250" s="49"/>
      <c r="O250" s="4"/>
      <c r="P250" s="4"/>
      <c r="Q250" s="4"/>
      <c r="R250" s="4"/>
      <c r="S250" s="24" t="s">
        <v>517</v>
      </c>
      <c r="T250" s="50"/>
    </row>
    <row r="251" spans="1:20" s="40" customFormat="1" ht="12.75" customHeight="1">
      <c r="A251" s="32" t="s">
        <v>520</v>
      </c>
      <c r="B251" s="24" t="s">
        <v>521</v>
      </c>
      <c r="C251" s="84" t="s">
        <v>18</v>
      </c>
      <c r="D251" s="84"/>
      <c r="E251" s="84"/>
      <c r="F251" s="84"/>
      <c r="G251" s="25">
        <v>2</v>
      </c>
      <c r="H251" s="25"/>
      <c r="I251" s="4"/>
      <c r="J251" s="4"/>
      <c r="K251" s="26">
        <v>3</v>
      </c>
      <c r="L251" s="25" t="s">
        <v>510</v>
      </c>
      <c r="M251" s="30"/>
      <c r="N251" s="49"/>
      <c r="O251" s="4"/>
      <c r="P251" s="4"/>
      <c r="Q251" s="4"/>
      <c r="R251" s="4"/>
      <c r="S251" s="24" t="s">
        <v>522</v>
      </c>
      <c r="T251" s="4"/>
    </row>
    <row r="252" spans="1:20" s="40" customFormat="1" ht="12.75" customHeight="1">
      <c r="A252" s="32" t="s">
        <v>523</v>
      </c>
      <c r="B252" s="24" t="s">
        <v>524</v>
      </c>
      <c r="C252" s="84" t="s">
        <v>18</v>
      </c>
      <c r="D252" s="84"/>
      <c r="E252" s="84"/>
      <c r="F252" s="84"/>
      <c r="G252" s="25"/>
      <c r="H252" s="25">
        <v>2</v>
      </c>
      <c r="I252" s="4"/>
      <c r="J252" s="4"/>
      <c r="K252" s="26">
        <v>3</v>
      </c>
      <c r="L252" s="25" t="s">
        <v>525</v>
      </c>
      <c r="M252" s="32"/>
      <c r="N252" s="49"/>
      <c r="O252" s="4"/>
      <c r="P252" s="4"/>
      <c r="Q252" s="4"/>
      <c r="R252" s="4"/>
      <c r="S252" s="24" t="s">
        <v>522</v>
      </c>
      <c r="T252" s="4"/>
    </row>
    <row r="253" spans="1:20" s="40" customFormat="1" ht="12.75" customHeight="1">
      <c r="A253" s="32" t="s">
        <v>526</v>
      </c>
      <c r="B253" s="24" t="s">
        <v>527</v>
      </c>
      <c r="C253" s="84" t="s">
        <v>18</v>
      </c>
      <c r="D253" s="84"/>
      <c r="E253" s="84"/>
      <c r="F253" s="84"/>
      <c r="G253" s="25">
        <v>2</v>
      </c>
      <c r="H253" s="25"/>
      <c r="I253" s="4"/>
      <c r="J253" s="4"/>
      <c r="K253" s="26">
        <v>3</v>
      </c>
      <c r="L253" s="25" t="s">
        <v>510</v>
      </c>
      <c r="M253" s="32"/>
      <c r="N253" s="49"/>
      <c r="O253" s="4"/>
      <c r="P253" s="4"/>
      <c r="Q253" s="4"/>
      <c r="R253" s="4"/>
      <c r="S253" s="24" t="s">
        <v>517</v>
      </c>
      <c r="T253" s="4"/>
    </row>
    <row r="254" spans="1:20" s="40" customFormat="1" ht="12.75" customHeight="1">
      <c r="A254" s="32" t="s">
        <v>528</v>
      </c>
      <c r="B254" s="24" t="s">
        <v>529</v>
      </c>
      <c r="C254" s="84" t="s">
        <v>18</v>
      </c>
      <c r="D254" s="84"/>
      <c r="E254" s="84"/>
      <c r="F254" s="84"/>
      <c r="G254" s="25">
        <v>2</v>
      </c>
      <c r="H254" s="25"/>
      <c r="I254" s="4"/>
      <c r="J254" s="4"/>
      <c r="K254" s="26">
        <v>3</v>
      </c>
      <c r="L254" s="25" t="s">
        <v>510</v>
      </c>
      <c r="M254" s="30" t="s">
        <v>530</v>
      </c>
      <c r="N254" s="28" t="s">
        <v>531</v>
      </c>
      <c r="O254" s="4"/>
      <c r="P254" s="4"/>
      <c r="Q254" s="4"/>
      <c r="R254" s="4"/>
      <c r="S254" s="24" t="s">
        <v>511</v>
      </c>
      <c r="T254" s="4"/>
    </row>
    <row r="255" spans="1:20" s="40" customFormat="1" ht="12.75" customHeight="1">
      <c r="A255" s="32" t="s">
        <v>532</v>
      </c>
      <c r="B255" s="24" t="s">
        <v>531</v>
      </c>
      <c r="C255" s="84" t="s">
        <v>18</v>
      </c>
      <c r="D255" s="84"/>
      <c r="E255" s="84"/>
      <c r="F255" s="84"/>
      <c r="G255" s="25"/>
      <c r="H255" s="25">
        <v>2</v>
      </c>
      <c r="I255" s="4"/>
      <c r="J255" s="4"/>
      <c r="K255" s="26">
        <v>3</v>
      </c>
      <c r="L255" s="25" t="s">
        <v>525</v>
      </c>
      <c r="M255" s="32"/>
      <c r="N255" s="49"/>
      <c r="O255" s="4"/>
      <c r="P255" s="4"/>
      <c r="Q255" s="4"/>
      <c r="R255" s="4"/>
      <c r="S255" s="24" t="s">
        <v>511</v>
      </c>
      <c r="T255" s="4"/>
    </row>
    <row r="256" spans="1:20" s="40" customFormat="1" ht="12.75" customHeight="1">
      <c r="A256" s="32" t="s">
        <v>533</v>
      </c>
      <c r="B256" s="24" t="s">
        <v>534</v>
      </c>
      <c r="C256" s="84" t="s">
        <v>18</v>
      </c>
      <c r="D256" s="84"/>
      <c r="E256" s="84"/>
      <c r="F256" s="84"/>
      <c r="G256" s="25">
        <v>2</v>
      </c>
      <c r="H256" s="25"/>
      <c r="I256" s="4"/>
      <c r="J256" s="4"/>
      <c r="K256" s="26">
        <v>3</v>
      </c>
      <c r="L256" s="25" t="s">
        <v>510</v>
      </c>
      <c r="M256" s="32"/>
      <c r="N256" s="28"/>
      <c r="O256" s="4"/>
      <c r="P256" s="4"/>
      <c r="Q256" s="4"/>
      <c r="R256" s="4"/>
      <c r="S256" s="24" t="s">
        <v>511</v>
      </c>
      <c r="T256" s="4"/>
    </row>
    <row r="257" spans="1:20" s="40" customFormat="1" ht="12.75" customHeight="1">
      <c r="A257" s="32" t="s">
        <v>535</v>
      </c>
      <c r="B257" s="24" t="s">
        <v>536</v>
      </c>
      <c r="C257" s="84" t="s">
        <v>18</v>
      </c>
      <c r="D257" s="84"/>
      <c r="E257" s="84"/>
      <c r="F257" s="84"/>
      <c r="G257" s="25">
        <v>2</v>
      </c>
      <c r="H257" s="25"/>
      <c r="I257" s="4"/>
      <c r="J257" s="4"/>
      <c r="K257" s="26">
        <v>3</v>
      </c>
      <c r="L257" s="25" t="s">
        <v>510</v>
      </c>
      <c r="M257" s="32"/>
      <c r="N257" s="55"/>
      <c r="O257" s="4"/>
      <c r="P257" s="4"/>
      <c r="Q257" s="4"/>
      <c r="R257" s="4"/>
      <c r="S257" s="24" t="s">
        <v>65</v>
      </c>
      <c r="T257" s="4"/>
    </row>
    <row r="258" spans="1:20" s="40" customFormat="1" ht="12.75" customHeight="1">
      <c r="A258" s="32" t="s">
        <v>537</v>
      </c>
      <c r="B258" s="24" t="s">
        <v>538</v>
      </c>
      <c r="C258" s="84" t="s">
        <v>18</v>
      </c>
      <c r="D258" s="84"/>
      <c r="E258" s="84"/>
      <c r="F258" s="84"/>
      <c r="G258" s="25"/>
      <c r="H258" s="25">
        <v>2</v>
      </c>
      <c r="I258" s="4"/>
      <c r="J258" s="4"/>
      <c r="K258" s="26">
        <v>3</v>
      </c>
      <c r="L258" s="25" t="s">
        <v>525</v>
      </c>
      <c r="M258" s="32"/>
      <c r="N258" s="28"/>
      <c r="O258" s="4"/>
      <c r="P258" s="4"/>
      <c r="Q258" s="4"/>
      <c r="R258" s="4"/>
      <c r="S258" s="24" t="s">
        <v>511</v>
      </c>
      <c r="T258" s="50"/>
    </row>
    <row r="259" spans="1:20" s="40" customFormat="1" ht="12.75" customHeight="1">
      <c r="A259" s="32" t="s">
        <v>539</v>
      </c>
      <c r="B259" s="24" t="s">
        <v>540</v>
      </c>
      <c r="C259" s="84" t="s">
        <v>18</v>
      </c>
      <c r="D259" s="84"/>
      <c r="E259" s="84"/>
      <c r="F259" s="84"/>
      <c r="G259" s="25"/>
      <c r="H259" s="25">
        <v>2</v>
      </c>
      <c r="I259" s="4"/>
      <c r="J259" s="4"/>
      <c r="K259" s="26">
        <v>3</v>
      </c>
      <c r="L259" s="25" t="s">
        <v>525</v>
      </c>
      <c r="M259" s="32"/>
      <c r="N259" s="49"/>
      <c r="O259" s="4"/>
      <c r="P259" s="4"/>
      <c r="Q259" s="4"/>
      <c r="R259" s="4"/>
      <c r="S259" s="24" t="s">
        <v>514</v>
      </c>
      <c r="T259" s="50"/>
    </row>
    <row r="260" spans="1:20" s="40" customFormat="1" ht="12.75" customHeight="1">
      <c r="A260" s="32" t="s">
        <v>541</v>
      </c>
      <c r="B260" s="24" t="s">
        <v>542</v>
      </c>
      <c r="C260" s="84" t="s">
        <v>18</v>
      </c>
      <c r="D260" s="84"/>
      <c r="E260" s="84"/>
      <c r="F260" s="84"/>
      <c r="G260" s="25">
        <v>2</v>
      </c>
      <c r="H260" s="25"/>
      <c r="I260" s="4"/>
      <c r="J260" s="4"/>
      <c r="K260" s="26">
        <v>3</v>
      </c>
      <c r="L260" s="25" t="s">
        <v>510</v>
      </c>
      <c r="M260" s="51" t="s">
        <v>543</v>
      </c>
      <c r="N260" s="49" t="s">
        <v>175</v>
      </c>
      <c r="O260" s="4"/>
      <c r="P260" s="4"/>
      <c r="Q260" s="4"/>
      <c r="R260" s="4"/>
      <c r="S260" s="24" t="s">
        <v>178</v>
      </c>
      <c r="T260" s="50"/>
    </row>
    <row r="261" spans="1:20" s="40" customFormat="1" ht="12.75" customHeight="1">
      <c r="A261" s="32" t="s">
        <v>544</v>
      </c>
      <c r="B261" s="24" t="s">
        <v>545</v>
      </c>
      <c r="C261" s="84" t="s">
        <v>18</v>
      </c>
      <c r="D261" s="84"/>
      <c r="E261" s="84"/>
      <c r="F261" s="84"/>
      <c r="G261" s="25">
        <v>2</v>
      </c>
      <c r="H261" s="25"/>
      <c r="I261" s="4"/>
      <c r="J261" s="4"/>
      <c r="K261" s="26">
        <v>3</v>
      </c>
      <c r="L261" s="25" t="s">
        <v>510</v>
      </c>
      <c r="M261" s="51"/>
      <c r="N261" s="49"/>
      <c r="O261" s="4"/>
      <c r="P261" s="4"/>
      <c r="Q261" s="4"/>
      <c r="R261" s="4"/>
      <c r="S261" s="24" t="s">
        <v>65</v>
      </c>
      <c r="T261" s="4"/>
    </row>
    <row r="262" spans="1:20" s="40" customFormat="1" ht="12.75" customHeight="1">
      <c r="A262" s="32" t="s">
        <v>546</v>
      </c>
      <c r="B262" s="24" t="s">
        <v>547</v>
      </c>
      <c r="C262" s="84" t="s">
        <v>18</v>
      </c>
      <c r="D262" s="84"/>
      <c r="E262" s="84"/>
      <c r="F262" s="84"/>
      <c r="G262" s="25">
        <v>3</v>
      </c>
      <c r="H262" s="25"/>
      <c r="I262" s="4"/>
      <c r="J262" s="4"/>
      <c r="K262" s="26">
        <v>4</v>
      </c>
      <c r="L262" s="25" t="s">
        <v>510</v>
      </c>
      <c r="M262" s="51" t="s">
        <v>543</v>
      </c>
      <c r="N262" s="49" t="s">
        <v>175</v>
      </c>
      <c r="O262" s="4"/>
      <c r="P262" s="4"/>
      <c r="Q262" s="4"/>
      <c r="R262" s="4"/>
      <c r="S262" s="24" t="s">
        <v>178</v>
      </c>
      <c r="T262" s="4"/>
    </row>
    <row r="263" spans="1:20" s="40" customFormat="1" ht="12.75" customHeight="1">
      <c r="A263" s="32" t="s">
        <v>548</v>
      </c>
      <c r="B263" s="24" t="s">
        <v>549</v>
      </c>
      <c r="C263" s="84" t="s">
        <v>18</v>
      </c>
      <c r="D263" s="84"/>
      <c r="E263" s="84"/>
      <c r="F263" s="84"/>
      <c r="G263" s="25"/>
      <c r="H263" s="25">
        <v>2</v>
      </c>
      <c r="I263" s="4"/>
      <c r="J263" s="4"/>
      <c r="K263" s="26">
        <v>3</v>
      </c>
      <c r="L263" s="25" t="s">
        <v>525</v>
      </c>
      <c r="M263" s="32"/>
      <c r="N263" s="31"/>
      <c r="O263" s="4"/>
      <c r="P263" s="4"/>
      <c r="Q263" s="4"/>
      <c r="R263" s="4"/>
      <c r="S263" s="24" t="s">
        <v>514</v>
      </c>
      <c r="T263" s="4"/>
    </row>
    <row r="264" spans="1:20" s="40" customFormat="1" ht="12.75" customHeight="1">
      <c r="A264" s="32" t="s">
        <v>550</v>
      </c>
      <c r="B264" s="24" t="s">
        <v>551</v>
      </c>
      <c r="C264" s="84" t="s">
        <v>18</v>
      </c>
      <c r="D264" s="84"/>
      <c r="E264" s="84"/>
      <c r="F264" s="84"/>
      <c r="G264" s="25"/>
      <c r="H264" s="25">
        <v>2</v>
      </c>
      <c r="I264" s="4"/>
      <c r="J264" s="4"/>
      <c r="K264" s="26">
        <v>3</v>
      </c>
      <c r="L264" s="25" t="s">
        <v>525</v>
      </c>
      <c r="M264" s="32"/>
      <c r="N264" s="31"/>
      <c r="O264" s="4"/>
      <c r="P264" s="4"/>
      <c r="Q264" s="4"/>
      <c r="R264" s="4"/>
      <c r="S264" s="24" t="s">
        <v>552</v>
      </c>
      <c r="T264" s="4"/>
    </row>
    <row r="265" spans="1:20" s="40" customFormat="1" ht="12.75" customHeight="1">
      <c r="A265" s="32" t="s">
        <v>553</v>
      </c>
      <c r="B265" s="24" t="s">
        <v>554</v>
      </c>
      <c r="C265" s="84" t="s">
        <v>18</v>
      </c>
      <c r="D265" s="84"/>
      <c r="E265" s="84"/>
      <c r="F265" s="84"/>
      <c r="G265" s="25">
        <v>2</v>
      </c>
      <c r="H265" s="25"/>
      <c r="I265" s="4"/>
      <c r="J265" s="4"/>
      <c r="K265" s="26">
        <v>3</v>
      </c>
      <c r="L265" s="25" t="s">
        <v>510</v>
      </c>
      <c r="M265" s="32"/>
      <c r="N265" s="49"/>
      <c r="O265" s="4"/>
      <c r="P265" s="4"/>
      <c r="Q265" s="4"/>
      <c r="R265" s="4"/>
      <c r="S265" s="24" t="s">
        <v>65</v>
      </c>
      <c r="T265" s="50"/>
    </row>
    <row r="266" spans="1:20" s="40" customFormat="1" ht="12.75" customHeight="1">
      <c r="A266" s="32" t="s">
        <v>555</v>
      </c>
      <c r="B266" s="24" t="s">
        <v>556</v>
      </c>
      <c r="C266" s="84" t="s">
        <v>18</v>
      </c>
      <c r="D266" s="84"/>
      <c r="E266" s="84"/>
      <c r="F266" s="84"/>
      <c r="G266" s="25">
        <v>2</v>
      </c>
      <c r="H266" s="25"/>
      <c r="I266" s="4"/>
      <c r="J266" s="4"/>
      <c r="K266" s="26">
        <v>3</v>
      </c>
      <c r="L266" s="25" t="s">
        <v>510</v>
      </c>
      <c r="M266" s="30" t="s">
        <v>557</v>
      </c>
      <c r="N266" s="28" t="s">
        <v>558</v>
      </c>
      <c r="O266" s="4"/>
      <c r="P266" s="4"/>
      <c r="Q266" s="4"/>
      <c r="R266" s="4"/>
      <c r="S266" s="24" t="s">
        <v>559</v>
      </c>
      <c r="T266" s="4"/>
    </row>
    <row r="267" spans="1:20" s="40" customFormat="1" ht="12.75" customHeight="1">
      <c r="A267" s="32" t="s">
        <v>560</v>
      </c>
      <c r="B267" s="24" t="s">
        <v>558</v>
      </c>
      <c r="C267" s="84" t="s">
        <v>18</v>
      </c>
      <c r="D267" s="84"/>
      <c r="E267" s="84"/>
      <c r="F267" s="84"/>
      <c r="G267" s="25"/>
      <c r="H267" s="25">
        <v>2</v>
      </c>
      <c r="I267" s="4"/>
      <c r="J267" s="4"/>
      <c r="K267" s="26">
        <v>3</v>
      </c>
      <c r="L267" s="25" t="s">
        <v>525</v>
      </c>
      <c r="M267" s="32"/>
      <c r="N267" s="28"/>
      <c r="O267" s="4"/>
      <c r="P267" s="4"/>
      <c r="Q267" s="4"/>
      <c r="R267" s="4"/>
      <c r="S267" s="24" t="s">
        <v>559</v>
      </c>
      <c r="T267" s="50"/>
    </row>
    <row r="268" spans="1:20" s="40" customFormat="1" ht="12.75" customHeight="1">
      <c r="A268" s="32" t="s">
        <v>561</v>
      </c>
      <c r="B268" s="24" t="s">
        <v>562</v>
      </c>
      <c r="C268" s="84" t="s">
        <v>18</v>
      </c>
      <c r="D268" s="84"/>
      <c r="E268" s="84"/>
      <c r="F268" s="84"/>
      <c r="G268" s="25">
        <v>2</v>
      </c>
      <c r="H268" s="25"/>
      <c r="I268" s="4"/>
      <c r="J268" s="4"/>
      <c r="K268" s="26">
        <v>3</v>
      </c>
      <c r="L268" s="25" t="s">
        <v>510</v>
      </c>
      <c r="M268" s="32"/>
      <c r="N268" s="49"/>
      <c r="O268" s="4"/>
      <c r="P268" s="4"/>
      <c r="Q268" s="4"/>
      <c r="R268" s="4"/>
      <c r="S268" s="24" t="s">
        <v>552</v>
      </c>
      <c r="T268" s="50"/>
    </row>
    <row r="269" spans="1:20" s="40" customFormat="1" ht="12.75" customHeight="1">
      <c r="A269" s="32" t="s">
        <v>563</v>
      </c>
      <c r="B269" s="24" t="s">
        <v>564</v>
      </c>
      <c r="C269" s="84" t="s">
        <v>18</v>
      </c>
      <c r="D269" s="84"/>
      <c r="E269" s="84"/>
      <c r="F269" s="84"/>
      <c r="G269" s="25">
        <v>2</v>
      </c>
      <c r="H269" s="25"/>
      <c r="I269" s="4"/>
      <c r="J269" s="4"/>
      <c r="K269" s="26">
        <v>3</v>
      </c>
      <c r="L269" s="25" t="s">
        <v>510</v>
      </c>
      <c r="M269" s="32"/>
      <c r="N269" s="49"/>
      <c r="O269" s="4"/>
      <c r="P269" s="4"/>
      <c r="Q269" s="4"/>
      <c r="R269" s="4"/>
      <c r="S269" s="24" t="s">
        <v>511</v>
      </c>
      <c r="T269" s="50"/>
    </row>
    <row r="270" spans="1:20" s="40" customFormat="1" ht="12.75" customHeight="1">
      <c r="A270" s="76" t="s">
        <v>77</v>
      </c>
      <c r="B270" s="76"/>
      <c r="C270" s="77">
        <f>SUMIF(C247:C269,"=v",$G247:$G269)+SUMIF(C247:C269,"=v",$H247:$H269)+SUMIF(C247:C269,"=v",$I247:$I269)</f>
        <v>47</v>
      </c>
      <c r="D270" s="77">
        <f>SUMIF(D247:D269,"=x",$G247:$G269)+SUMIF(D247:D269,"=x",$H247:$H269)+SUMIF(D247:D269,"=x",$I247:$I269)</f>
        <v>0</v>
      </c>
      <c r="E270" s="77">
        <f>SUMIF(E247:E269,"=x",$G247:$G269)+SUMIF(E247:E269,"=x",$H247:$H269)+SUMIF(E247:E269,"=x",$I247:$I269)</f>
        <v>0</v>
      </c>
      <c r="F270" s="77">
        <f>SUMIF(F247:F269,"=x",$G247:$G269)+SUMIF(F247:F269,"=x",$H247:$H269)+SUMIF(F247:F269,"=x",$I247:$I269)</f>
        <v>0</v>
      </c>
      <c r="G270" s="77">
        <f>SUM(C270:F270)</f>
        <v>47</v>
      </c>
      <c r="H270" s="77"/>
      <c r="I270" s="77"/>
      <c r="J270" s="77"/>
      <c r="K270" s="77"/>
      <c r="L270" s="77"/>
      <c r="M270" s="78"/>
      <c r="N270" s="78"/>
      <c r="O270" s="78"/>
      <c r="P270" s="78"/>
      <c r="Q270" s="78"/>
      <c r="R270" s="78"/>
      <c r="S270" s="78"/>
      <c r="T270" s="45"/>
    </row>
    <row r="271" spans="1:20" s="40" customFormat="1" ht="12.75" customHeight="1">
      <c r="A271" s="79" t="s">
        <v>78</v>
      </c>
      <c r="B271" s="79"/>
      <c r="C271" s="80">
        <f>SUMIF(C247:C269,"=v",$K247:$K269)</f>
        <v>70</v>
      </c>
      <c r="D271" s="80">
        <f>SUMIF(D247:D269,"=x",$K247:$K269)</f>
        <v>0</v>
      </c>
      <c r="E271" s="80">
        <f>SUMIF(E247:E269,"=x",$K247:$K269)</f>
        <v>0</v>
      </c>
      <c r="F271" s="80">
        <f>SUMIF(F247:F269,"=x",$K247:$K269)</f>
        <v>0</v>
      </c>
      <c r="G271" s="80">
        <f>SUM(C271:F271)</f>
        <v>70</v>
      </c>
      <c r="H271" s="80"/>
      <c r="I271" s="80"/>
      <c r="J271" s="80"/>
      <c r="K271" s="80"/>
      <c r="L271" s="80"/>
      <c r="M271" s="78"/>
      <c r="N271" s="78"/>
      <c r="O271" s="78"/>
      <c r="P271" s="78"/>
      <c r="Q271" s="78"/>
      <c r="R271" s="78"/>
      <c r="S271" s="78"/>
      <c r="T271" s="45"/>
    </row>
    <row r="272" spans="1:20" s="40" customFormat="1" ht="12.75" customHeight="1">
      <c r="A272" s="81" t="s">
        <v>79</v>
      </c>
      <c r="B272" s="81"/>
      <c r="C272" s="82">
        <f>SUMPRODUCT(--(C247:C269="v"),--($L247:$L269="K"))</f>
        <v>16</v>
      </c>
      <c r="D272" s="82">
        <f>SUMPRODUCT(--(D247:D269="x"),--($K247:$K269="K"))</f>
        <v>0</v>
      </c>
      <c r="E272" s="82">
        <f>SUMPRODUCT(--(E247:E269="x"),--($K247:$K269="K"))</f>
        <v>0</v>
      </c>
      <c r="F272" s="82">
        <f>SUMPRODUCT(--(F247:F269="x"),--($K247:$K269="K"))</f>
        <v>0</v>
      </c>
      <c r="G272" s="82">
        <f>SUM(C272:F272)</f>
        <v>16</v>
      </c>
      <c r="H272" s="82"/>
      <c r="I272" s="82"/>
      <c r="J272" s="82"/>
      <c r="K272" s="82"/>
      <c r="L272" s="82"/>
      <c r="M272" s="78"/>
      <c r="N272" s="78"/>
      <c r="O272" s="78"/>
      <c r="P272" s="78"/>
      <c r="Q272" s="78"/>
      <c r="R272" s="78"/>
      <c r="S272" s="78"/>
      <c r="T272" s="45"/>
    </row>
    <row r="273" spans="1:20" s="40" customFormat="1" ht="12.75" customHeight="1">
      <c r="A273" s="88" t="s">
        <v>565</v>
      </c>
      <c r="B273" s="88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46" t="s">
        <v>566</v>
      </c>
    </row>
    <row r="274" spans="1:20" s="40" customFormat="1" ht="12.75" customHeight="1">
      <c r="A274" s="32" t="s">
        <v>567</v>
      </c>
      <c r="B274" s="24" t="s">
        <v>568</v>
      </c>
      <c r="C274" s="84" t="s">
        <v>510</v>
      </c>
      <c r="D274" s="84"/>
      <c r="E274" s="84"/>
      <c r="F274" s="84"/>
      <c r="G274" s="25"/>
      <c r="H274" s="25">
        <v>2</v>
      </c>
      <c r="I274" s="4"/>
      <c r="J274" s="4"/>
      <c r="K274" s="26">
        <v>3</v>
      </c>
      <c r="L274" s="25" t="s">
        <v>569</v>
      </c>
      <c r="M274" s="51"/>
      <c r="N274" s="49"/>
      <c r="O274" s="4"/>
      <c r="P274" s="4"/>
      <c r="Q274" s="4"/>
      <c r="R274" s="4"/>
      <c r="S274" s="24" t="s">
        <v>33</v>
      </c>
      <c r="T274" s="56" t="s">
        <v>570</v>
      </c>
    </row>
    <row r="275" spans="1:20" s="40" customFormat="1" ht="12.75" customHeight="1">
      <c r="A275" s="32" t="s">
        <v>571</v>
      </c>
      <c r="B275" s="24" t="s">
        <v>572</v>
      </c>
      <c r="C275" s="84" t="s">
        <v>510</v>
      </c>
      <c r="D275" s="84"/>
      <c r="E275" s="84"/>
      <c r="F275" s="84"/>
      <c r="G275" s="25"/>
      <c r="H275" s="25">
        <v>2</v>
      </c>
      <c r="I275" s="4"/>
      <c r="J275" s="4"/>
      <c r="K275" s="26">
        <v>3</v>
      </c>
      <c r="L275" s="25" t="s">
        <v>569</v>
      </c>
      <c r="M275" s="51"/>
      <c r="N275" s="49"/>
      <c r="O275" s="4"/>
      <c r="P275" s="4"/>
      <c r="Q275" s="4"/>
      <c r="R275" s="4"/>
      <c r="S275" s="24" t="s">
        <v>33</v>
      </c>
      <c r="T275" s="57" t="s">
        <v>573</v>
      </c>
    </row>
    <row r="276" spans="1:20" s="40" customFormat="1" ht="12.75" customHeight="1">
      <c r="A276" s="76" t="s">
        <v>77</v>
      </c>
      <c r="B276" s="76"/>
      <c r="C276" s="77">
        <f>SUMIF(C274:C275,"=k",$G274:$G275)+SUMIF(C274:C275,"=k",$H274:$H275)+SUMIF(C274:C275,"=k",$I274:$I275)</f>
        <v>4</v>
      </c>
      <c r="D276" s="77">
        <f>SUMIF(D269:D275,"=x",$G269:$G275)+SUMIF(D269:D275,"=x",$H269:$H275)+SUMIF(D269:D275,"=x",$I269:$I275)</f>
        <v>0</v>
      </c>
      <c r="E276" s="77">
        <f>SUMIF(E269:E275,"=x",$G269:$G275)+SUMIF(E269:E275,"=x",$H269:$H275)+SUMIF(E269:E275,"=x",$I269:$I275)</f>
        <v>0</v>
      </c>
      <c r="F276" s="77">
        <f>SUMIF(F269:F275,"=x",$G269:$G275)+SUMIF(F269:F275,"=x",$H269:$H275)+SUMIF(F269:F275,"=x",$I269:$I275)</f>
        <v>0</v>
      </c>
      <c r="G276" s="77">
        <f>SUM(C276:F276)</f>
        <v>4</v>
      </c>
      <c r="H276" s="77"/>
      <c r="I276" s="77"/>
      <c r="J276" s="77"/>
      <c r="K276" s="77"/>
      <c r="L276" s="77"/>
      <c r="M276" s="78"/>
      <c r="N276" s="78"/>
      <c r="O276" s="78"/>
      <c r="P276" s="78"/>
      <c r="Q276" s="78"/>
      <c r="R276" s="78"/>
      <c r="S276" s="78"/>
      <c r="T276" s="45"/>
    </row>
    <row r="277" spans="1:20" s="40" customFormat="1" ht="12.75" customHeight="1">
      <c r="A277" s="79" t="s">
        <v>78</v>
      </c>
      <c r="B277" s="79"/>
      <c r="C277" s="80">
        <f>SUMIF(C274:C275,"=k",$K274:$K275)</f>
        <v>6</v>
      </c>
      <c r="D277" s="80">
        <f>SUMIF(D269:D275,"=x",$K269:$K275)</f>
        <v>0</v>
      </c>
      <c r="E277" s="80">
        <f>SUMIF(E269:E275,"=x",$K269:$K275)</f>
        <v>0</v>
      </c>
      <c r="F277" s="80">
        <f>SUMIF(F269:F275,"=x",$K269:$K275)</f>
        <v>0</v>
      </c>
      <c r="G277" s="80">
        <f>SUM(C277:F277)</f>
        <v>6</v>
      </c>
      <c r="H277" s="80"/>
      <c r="I277" s="80"/>
      <c r="J277" s="80"/>
      <c r="K277" s="80"/>
      <c r="L277" s="80"/>
      <c r="M277" s="78"/>
      <c r="N277" s="78"/>
      <c r="O277" s="78"/>
      <c r="P277" s="78"/>
      <c r="Q277" s="78"/>
      <c r="R277" s="78"/>
      <c r="S277" s="78"/>
      <c r="T277" s="45"/>
    </row>
    <row r="278" spans="1:20" s="40" customFormat="1" ht="12.75" customHeight="1">
      <c r="A278" s="81" t="s">
        <v>79</v>
      </c>
      <c r="B278" s="81"/>
      <c r="C278" s="82">
        <f>SUMPRODUCT(--(C274:C275="k"),--($L274:$L275="K"))</f>
        <v>0</v>
      </c>
      <c r="D278" s="82">
        <f>SUMPRODUCT(--(D269:D275="x"),--($L269:$L275="K"))</f>
        <v>0</v>
      </c>
      <c r="E278" s="82">
        <f>SUMPRODUCT(--(E269:E275="x"),--($L269:$L275="K"))</f>
        <v>0</v>
      </c>
      <c r="F278" s="82">
        <f>SUMPRODUCT(--(F269:F275="x"),--($L269:$L275="K"))</f>
        <v>0</v>
      </c>
      <c r="G278" s="82">
        <f>SUM(C278:F278)</f>
        <v>0</v>
      </c>
      <c r="H278" s="82"/>
      <c r="I278" s="82"/>
      <c r="J278" s="82"/>
      <c r="K278" s="82"/>
      <c r="L278" s="82"/>
      <c r="M278" s="78"/>
      <c r="N278" s="78"/>
      <c r="O278" s="78"/>
      <c r="P278" s="78"/>
      <c r="Q278" s="78"/>
      <c r="R278" s="78"/>
      <c r="S278" s="78"/>
      <c r="T278" s="45"/>
    </row>
    <row r="279" spans="1:256" ht="50.25" customHeight="1">
      <c r="A279" s="89" t="s">
        <v>624</v>
      </c>
      <c r="B279" s="89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13" t="s">
        <v>566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0" s="40" customFormat="1" ht="12.75" customHeight="1">
      <c r="A280" s="23" t="s">
        <v>574</v>
      </c>
      <c r="B280" s="50" t="s">
        <v>575</v>
      </c>
      <c r="C280" s="84" t="s">
        <v>510</v>
      </c>
      <c r="D280" s="84"/>
      <c r="E280" s="84"/>
      <c r="F280" s="84"/>
      <c r="G280" s="25"/>
      <c r="H280" s="25">
        <v>1</v>
      </c>
      <c r="I280" s="4"/>
      <c r="J280" s="4"/>
      <c r="K280" s="26">
        <v>5</v>
      </c>
      <c r="L280" s="25" t="s">
        <v>23</v>
      </c>
      <c r="M280" s="42"/>
      <c r="N280" s="42"/>
      <c r="O280" s="4"/>
      <c r="P280" s="4"/>
      <c r="Q280" s="4"/>
      <c r="R280" s="4"/>
      <c r="S280" s="24" t="s">
        <v>33</v>
      </c>
      <c r="T280" s="29"/>
    </row>
    <row r="281" spans="1:20" s="40" customFormat="1" ht="12.75" customHeight="1">
      <c r="A281" s="23" t="s">
        <v>576</v>
      </c>
      <c r="B281" s="50" t="s">
        <v>577</v>
      </c>
      <c r="C281" s="84" t="s">
        <v>510</v>
      </c>
      <c r="D281" s="84"/>
      <c r="E281" s="84"/>
      <c r="F281" s="84"/>
      <c r="G281" s="25"/>
      <c r="H281" s="25">
        <v>1</v>
      </c>
      <c r="I281" s="4"/>
      <c r="J281" s="4"/>
      <c r="K281" s="26">
        <v>15</v>
      </c>
      <c r="L281" s="25" t="s">
        <v>23</v>
      </c>
      <c r="M281" s="51" t="s">
        <v>578</v>
      </c>
      <c r="N281" s="58" t="s">
        <v>575</v>
      </c>
      <c r="O281" s="4"/>
      <c r="P281" s="4"/>
      <c r="Q281" s="4"/>
      <c r="R281" s="4"/>
      <c r="S281" s="24" t="s">
        <v>33</v>
      </c>
      <c r="T281" s="29"/>
    </row>
    <row r="282" spans="1:20" s="40" customFormat="1" ht="12.75" customHeight="1">
      <c r="A282" s="76" t="s">
        <v>77</v>
      </c>
      <c r="B282" s="76"/>
      <c r="C282" s="77">
        <f>SUMIF(C280:C281,"=k",$G280:$G281)+SUMIF(C280:C281,"=k",$H280:$H281)+SUMIF(C280:C281,"=k",$I280:$I281)</f>
        <v>2</v>
      </c>
      <c r="D282" s="77">
        <f>SUMIF(D275:D281,"=x",$G275:$G281)+SUMIF(D275:D281,"=x",$H275:$H281)+SUMIF(D275:D281,"=x",$I275:$I281)</f>
        <v>0</v>
      </c>
      <c r="E282" s="77">
        <f>SUMIF(E275:E281,"=x",$G275:$G281)+SUMIF(E275:E281,"=x",$H275:$H281)+SUMIF(E275:E281,"=x",$I275:$I281)</f>
        <v>0</v>
      </c>
      <c r="F282" s="77">
        <f>SUMIF(F275:F281,"=x",$G275:$G281)+SUMIF(F275:F281,"=x",$H275:$H281)+SUMIF(F275:F281,"=x",$I275:$I281)</f>
        <v>0</v>
      </c>
      <c r="G282" s="77">
        <f>SUM(C282:F282)</f>
        <v>2</v>
      </c>
      <c r="H282" s="77"/>
      <c r="I282" s="77"/>
      <c r="J282" s="77"/>
      <c r="K282" s="77"/>
      <c r="L282" s="77"/>
      <c r="M282" s="78"/>
      <c r="N282" s="78"/>
      <c r="O282" s="78"/>
      <c r="P282" s="78"/>
      <c r="Q282" s="78"/>
      <c r="R282" s="78"/>
      <c r="S282" s="78"/>
      <c r="T282" s="45"/>
    </row>
    <row r="283" spans="1:20" s="40" customFormat="1" ht="12.75" customHeight="1">
      <c r="A283" s="79" t="s">
        <v>78</v>
      </c>
      <c r="B283" s="79"/>
      <c r="C283" s="80">
        <f>SUMIF(C280:C281,"=k",$K280:$K281)</f>
        <v>20</v>
      </c>
      <c r="D283" s="80">
        <f>SUMIF(D275:D281,"=x",$K275:$K281)</f>
        <v>0</v>
      </c>
      <c r="E283" s="80">
        <f>SUMIF(E275:E281,"=x",$K275:$K281)</f>
        <v>0</v>
      </c>
      <c r="F283" s="80">
        <f>SUMIF(F275:F281,"=x",$K275:$K281)</f>
        <v>0</v>
      </c>
      <c r="G283" s="80">
        <f>SUM(C283:F283)</f>
        <v>20</v>
      </c>
      <c r="H283" s="80"/>
      <c r="I283" s="80"/>
      <c r="J283" s="80"/>
      <c r="K283" s="80"/>
      <c r="L283" s="80"/>
      <c r="M283" s="78"/>
      <c r="N283" s="78"/>
      <c r="O283" s="78"/>
      <c r="P283" s="78"/>
      <c r="Q283" s="78"/>
      <c r="R283" s="78"/>
      <c r="S283" s="78"/>
      <c r="T283" s="45"/>
    </row>
    <row r="284" spans="1:20" s="40" customFormat="1" ht="12.75" customHeight="1">
      <c r="A284" s="81" t="s">
        <v>79</v>
      </c>
      <c r="B284" s="81"/>
      <c r="C284" s="82">
        <f>SUMPRODUCT(--(C280:C281="k"),--($L280:$L281="K"))</f>
        <v>0</v>
      </c>
      <c r="D284" s="82">
        <f>SUMPRODUCT(--(D275:D281="x"),--($L275:$L281="K"))</f>
        <v>0</v>
      </c>
      <c r="E284" s="82">
        <f>SUMPRODUCT(--(E275:E281="x"),--($L275:$L281="K"))</f>
        <v>0</v>
      </c>
      <c r="F284" s="82">
        <f>SUMPRODUCT(--(F275:F281="x"),--($L275:$L281="K"))</f>
        <v>0</v>
      </c>
      <c r="G284" s="82">
        <f>SUM(C284:F284)</f>
        <v>0</v>
      </c>
      <c r="H284" s="82"/>
      <c r="I284" s="82"/>
      <c r="J284" s="82"/>
      <c r="K284" s="82"/>
      <c r="L284" s="82"/>
      <c r="M284" s="78"/>
      <c r="N284" s="78"/>
      <c r="O284" s="78"/>
      <c r="P284" s="78"/>
      <c r="Q284" s="78"/>
      <c r="R284" s="78"/>
      <c r="S284" s="78"/>
      <c r="T284" s="45"/>
    </row>
    <row r="285" spans="1:256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90" t="s">
        <v>579</v>
      </c>
      <c r="B287" s="15" t="s">
        <v>580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90"/>
      <c r="B288" s="16" t="s">
        <v>581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0" ht="15">
      <c r="A289" s="90"/>
      <c r="B289" s="16" t="s">
        <v>582</v>
      </c>
      <c r="C289" s="14"/>
      <c r="D289" s="14"/>
      <c r="E289" s="14"/>
      <c r="F289" s="14"/>
      <c r="G289" s="14"/>
      <c r="H289" s="17"/>
      <c r="I289" s="6"/>
      <c r="J289" s="6"/>
      <c r="K289" s="6"/>
      <c r="L289" s="14"/>
      <c r="M289" s="14"/>
      <c r="N289" s="14"/>
      <c r="O289" s="6"/>
      <c r="P289" s="6"/>
      <c r="Q289" s="6"/>
      <c r="R289" s="6"/>
      <c r="S289" s="6"/>
      <c r="T289" s="6"/>
    </row>
    <row r="290" spans="1:20" ht="15">
      <c r="A290" s="90"/>
      <c r="B290" s="16" t="s">
        <v>583</v>
      </c>
      <c r="C290" s="14"/>
      <c r="D290" s="14"/>
      <c r="E290" s="14"/>
      <c r="F290" s="14"/>
      <c r="G290" s="14"/>
      <c r="H290" s="17"/>
      <c r="I290" s="6"/>
      <c r="J290" s="6"/>
      <c r="K290" s="6"/>
      <c r="L290" s="14"/>
      <c r="M290" s="14"/>
      <c r="N290" s="14"/>
      <c r="O290" s="18"/>
      <c r="P290" s="18"/>
      <c r="Q290" s="18"/>
      <c r="R290" s="18"/>
      <c r="S290" s="18"/>
      <c r="T290" s="17"/>
    </row>
    <row r="291" spans="1:20" ht="15">
      <c r="A291" s="90"/>
      <c r="B291" s="16" t="s">
        <v>584</v>
      </c>
      <c r="C291" s="14"/>
      <c r="D291" s="14"/>
      <c r="E291" s="14"/>
      <c r="F291" s="14"/>
      <c r="G291" s="14"/>
      <c r="H291" s="17"/>
      <c r="I291" s="14"/>
      <c r="J291" s="14"/>
      <c r="K291" s="14"/>
      <c r="L291" s="14"/>
      <c r="M291" s="14"/>
      <c r="N291" s="14"/>
      <c r="O291" s="18"/>
      <c r="P291" s="18"/>
      <c r="Q291" s="18"/>
      <c r="R291" s="18"/>
      <c r="S291" s="18"/>
      <c r="T291" s="17"/>
    </row>
    <row r="292" spans="1:20" ht="15">
      <c r="A292" s="90"/>
      <c r="B292" s="16" t="s">
        <v>585</v>
      </c>
      <c r="C292" s="14"/>
      <c r="D292" s="14"/>
      <c r="E292" s="14"/>
      <c r="F292" s="14"/>
      <c r="G292" s="14"/>
      <c r="H292" s="17"/>
      <c r="I292" s="14"/>
      <c r="J292" s="14"/>
      <c r="K292" s="14"/>
      <c r="L292" s="14"/>
      <c r="M292" s="14"/>
      <c r="N292" s="14"/>
      <c r="O292" s="18"/>
      <c r="P292" s="18"/>
      <c r="Q292" s="18"/>
      <c r="R292" s="18"/>
      <c r="S292" s="18"/>
      <c r="T292" s="17"/>
    </row>
    <row r="293" spans="1:20" ht="15">
      <c r="A293" s="90"/>
      <c r="B293" s="15" t="s">
        <v>586</v>
      </c>
      <c r="C293" s="14"/>
      <c r="D293" s="14"/>
      <c r="E293" s="14"/>
      <c r="F293" s="14"/>
      <c r="G293" s="14"/>
      <c r="H293" s="17"/>
      <c r="I293" s="14"/>
      <c r="J293" s="14"/>
      <c r="K293" s="14"/>
      <c r="L293" s="14"/>
      <c r="M293" s="14"/>
      <c r="N293" s="14"/>
      <c r="O293" s="18"/>
      <c r="P293" s="18"/>
      <c r="Q293" s="18"/>
      <c r="R293" s="18"/>
      <c r="S293" s="18"/>
      <c r="T293" s="17"/>
    </row>
    <row r="294" spans="1:20" ht="15">
      <c r="A294" s="90"/>
      <c r="B294" s="19" t="s">
        <v>587</v>
      </c>
      <c r="C294" s="14"/>
      <c r="D294" s="14"/>
      <c r="E294" s="14"/>
      <c r="F294" s="14"/>
      <c r="G294" s="14"/>
      <c r="H294" s="17"/>
      <c r="I294" s="14"/>
      <c r="J294" s="14"/>
      <c r="K294" s="14"/>
      <c r="L294" s="14"/>
      <c r="M294" s="14"/>
      <c r="N294" s="14"/>
      <c r="O294" s="18"/>
      <c r="P294" s="18"/>
      <c r="Q294" s="18"/>
      <c r="R294" s="18"/>
      <c r="S294" s="18"/>
      <c r="T294" s="17"/>
    </row>
    <row r="295" spans="1:20" ht="15">
      <c r="A295" s="90"/>
      <c r="B295" s="20" t="s">
        <v>588</v>
      </c>
      <c r="C295" s="14"/>
      <c r="D295" s="14"/>
      <c r="E295" s="14"/>
      <c r="F295" s="14"/>
      <c r="G295" s="14"/>
      <c r="H295" s="17"/>
      <c r="I295" s="14"/>
      <c r="J295" s="14"/>
      <c r="K295" s="14"/>
      <c r="L295" s="14"/>
      <c r="M295" s="14"/>
      <c r="N295" s="14"/>
      <c r="O295" s="18"/>
      <c r="P295" s="18"/>
      <c r="Q295" s="18"/>
      <c r="R295" s="18"/>
      <c r="S295" s="18"/>
      <c r="T295" s="17"/>
    </row>
    <row r="296" spans="1:20" ht="15">
      <c r="A296" s="90"/>
      <c r="B296" s="16" t="s">
        <v>589</v>
      </c>
      <c r="C296" s="14"/>
      <c r="D296" s="14"/>
      <c r="E296" s="14"/>
      <c r="F296" s="14"/>
      <c r="G296" s="14"/>
      <c r="H296" s="17"/>
      <c r="I296" s="14"/>
      <c r="J296" s="14"/>
      <c r="K296" s="14"/>
      <c r="L296" s="14"/>
      <c r="M296" s="14"/>
      <c r="N296" s="14"/>
      <c r="O296" s="18"/>
      <c r="P296" s="18"/>
      <c r="Q296" s="18"/>
      <c r="R296" s="18"/>
      <c r="S296" s="18"/>
      <c r="T296" s="17"/>
    </row>
    <row r="297" spans="1:20" ht="15">
      <c r="A297" s="90"/>
      <c r="B297" s="15" t="s">
        <v>590</v>
      </c>
      <c r="C297" s="14"/>
      <c r="D297" s="14"/>
      <c r="E297" s="14"/>
      <c r="F297" s="14"/>
      <c r="G297" s="14"/>
      <c r="H297" s="17"/>
      <c r="I297" s="14"/>
      <c r="J297" s="14"/>
      <c r="K297" s="14"/>
      <c r="L297" s="14"/>
      <c r="M297" s="14"/>
      <c r="N297" s="14"/>
      <c r="O297" s="18"/>
      <c r="P297" s="18"/>
      <c r="Q297" s="18"/>
      <c r="R297" s="18"/>
      <c r="S297" s="18"/>
      <c r="T297" s="17"/>
    </row>
    <row r="298" spans="1:20" ht="15">
      <c r="A298" s="90"/>
      <c r="B298" s="16" t="s">
        <v>591</v>
      </c>
      <c r="C298" s="14"/>
      <c r="D298" s="14"/>
      <c r="E298" s="14"/>
      <c r="F298" s="14"/>
      <c r="G298" s="14"/>
      <c r="H298" s="17"/>
      <c r="I298" s="14"/>
      <c r="J298" s="14"/>
      <c r="K298" s="14"/>
      <c r="L298" s="14"/>
      <c r="M298" s="14"/>
      <c r="N298" s="14"/>
      <c r="O298" s="18"/>
      <c r="P298" s="18"/>
      <c r="Q298" s="18"/>
      <c r="R298" s="18"/>
      <c r="S298" s="18"/>
      <c r="T298" s="17"/>
    </row>
    <row r="299" spans="1:20" ht="15">
      <c r="A299" s="90"/>
      <c r="B299" s="16" t="s">
        <v>592</v>
      </c>
      <c r="C299" s="14"/>
      <c r="D299" s="14"/>
      <c r="E299" s="14"/>
      <c r="F299" s="14"/>
      <c r="G299" s="14"/>
      <c r="H299" s="17"/>
      <c r="I299" s="14"/>
      <c r="J299" s="14"/>
      <c r="K299" s="14"/>
      <c r="L299" s="14"/>
      <c r="M299" s="14"/>
      <c r="N299" s="14"/>
      <c r="O299" s="18"/>
      <c r="P299" s="18"/>
      <c r="Q299" s="18"/>
      <c r="R299" s="18"/>
      <c r="S299" s="18"/>
      <c r="T299" s="17"/>
    </row>
    <row r="300" spans="1:20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8"/>
      <c r="P300" s="18"/>
      <c r="Q300" s="18"/>
      <c r="R300" s="18"/>
      <c r="S300" s="18"/>
      <c r="T300" s="17"/>
    </row>
    <row r="301" spans="1:20" ht="15">
      <c r="A301" s="91" t="s">
        <v>593</v>
      </c>
      <c r="B301" s="21" t="s">
        <v>594</v>
      </c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14"/>
      <c r="N301" s="14"/>
      <c r="O301" s="18"/>
      <c r="P301" s="18"/>
      <c r="Q301" s="18"/>
      <c r="R301" s="18"/>
      <c r="S301" s="18"/>
      <c r="T301" s="17"/>
    </row>
    <row r="302" spans="1:20" ht="45.75" customHeight="1">
      <c r="A302" s="91"/>
      <c r="B302" s="22" t="s">
        <v>595</v>
      </c>
      <c r="C302" s="93" t="s">
        <v>596</v>
      </c>
      <c r="D302" s="93"/>
      <c r="E302" s="93"/>
      <c r="F302" s="93"/>
      <c r="G302" s="93"/>
      <c r="H302" s="93"/>
      <c r="I302" s="93"/>
      <c r="J302" s="93"/>
      <c r="K302" s="93"/>
      <c r="L302" s="93"/>
      <c r="M302" s="14"/>
      <c r="N302" s="14"/>
      <c r="O302" s="18"/>
      <c r="P302" s="18"/>
      <c r="Q302" s="18"/>
      <c r="R302" s="18"/>
      <c r="S302" s="18"/>
      <c r="T302" s="17"/>
    </row>
    <row r="303" spans="1:20" ht="15">
      <c r="A303" s="91"/>
      <c r="B303" s="21" t="s">
        <v>597</v>
      </c>
      <c r="C303" s="94" t="s">
        <v>598</v>
      </c>
      <c r="D303" s="94"/>
      <c r="E303" s="94"/>
      <c r="F303" s="94"/>
      <c r="G303" s="94"/>
      <c r="H303" s="94"/>
      <c r="I303" s="94"/>
      <c r="J303" s="94"/>
      <c r="K303" s="94"/>
      <c r="L303" s="94"/>
      <c r="M303" s="14"/>
      <c r="N303" s="18"/>
      <c r="O303" s="18"/>
      <c r="P303" s="18"/>
      <c r="Q303" s="18"/>
      <c r="R303" s="18"/>
      <c r="S303" s="18"/>
      <c r="T303" s="17"/>
    </row>
    <row r="304" spans="1:20" ht="15">
      <c r="A304" s="91"/>
      <c r="B304" s="21" t="s">
        <v>599</v>
      </c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18"/>
      <c r="N304" s="18"/>
      <c r="O304" s="18"/>
      <c r="P304" s="18"/>
      <c r="Q304" s="18"/>
      <c r="R304" s="18"/>
      <c r="S304" s="18"/>
      <c r="T304" s="17"/>
    </row>
    <row r="305" spans="1:20" ht="15">
      <c r="A305" s="91"/>
      <c r="B305" s="21" t="s">
        <v>600</v>
      </c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18"/>
      <c r="N305" s="18"/>
      <c r="O305" s="18"/>
      <c r="P305" s="18"/>
      <c r="Q305" s="18"/>
      <c r="R305" s="18"/>
      <c r="S305" s="18"/>
      <c r="T305" s="17"/>
    </row>
    <row r="306" spans="1:20" ht="15">
      <c r="A306" s="91"/>
      <c r="B306" s="21" t="s">
        <v>601</v>
      </c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18"/>
      <c r="N306" s="18"/>
      <c r="O306" s="18"/>
      <c r="P306" s="18"/>
      <c r="Q306" s="18"/>
      <c r="R306" s="18"/>
      <c r="S306" s="18"/>
      <c r="T306" s="17"/>
    </row>
    <row r="307" spans="1:20" ht="25.5">
      <c r="A307" s="91"/>
      <c r="B307" s="22" t="s">
        <v>602</v>
      </c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18"/>
      <c r="N307" s="18"/>
      <c r="O307" s="18"/>
      <c r="P307" s="18"/>
      <c r="Q307" s="18"/>
      <c r="R307" s="18"/>
      <c r="S307" s="18"/>
      <c r="T307" s="17"/>
    </row>
    <row r="308" spans="1:20" ht="15">
      <c r="A308" s="91"/>
      <c r="B308" s="22" t="s">
        <v>603</v>
      </c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18"/>
      <c r="N308" s="18"/>
      <c r="O308" s="18"/>
      <c r="P308" s="18"/>
      <c r="Q308" s="18"/>
      <c r="R308" s="18"/>
      <c r="S308" s="18"/>
      <c r="T308" s="17"/>
    </row>
    <row r="309" ht="25.5">
      <c r="B309" s="61" t="s">
        <v>661</v>
      </c>
    </row>
  </sheetData>
  <sheetProtection/>
  <mergeCells count="509">
    <mergeCell ref="A287:A299"/>
    <mergeCell ref="A301:A308"/>
    <mergeCell ref="C301:L301"/>
    <mergeCell ref="C302:L302"/>
    <mergeCell ref="C303:L304"/>
    <mergeCell ref="C305:L308"/>
    <mergeCell ref="A283:B283"/>
    <mergeCell ref="C283:F283"/>
    <mergeCell ref="G283:L283"/>
    <mergeCell ref="M283:S283"/>
    <mergeCell ref="A284:B284"/>
    <mergeCell ref="C284:F284"/>
    <mergeCell ref="G284:L284"/>
    <mergeCell ref="M284:S284"/>
    <mergeCell ref="C280:F280"/>
    <mergeCell ref="C281:F281"/>
    <mergeCell ref="A282:B282"/>
    <mergeCell ref="C282:F282"/>
    <mergeCell ref="G282:L282"/>
    <mergeCell ref="M282:S282"/>
    <mergeCell ref="A278:B278"/>
    <mergeCell ref="C278:F278"/>
    <mergeCell ref="G278:L278"/>
    <mergeCell ref="M278:S278"/>
    <mergeCell ref="A279:B279"/>
    <mergeCell ref="C279:F279"/>
    <mergeCell ref="G279:L279"/>
    <mergeCell ref="M279:S279"/>
    <mergeCell ref="A276:B276"/>
    <mergeCell ref="C276:F276"/>
    <mergeCell ref="G276:L276"/>
    <mergeCell ref="M276:S276"/>
    <mergeCell ref="A277:B277"/>
    <mergeCell ref="C277:F277"/>
    <mergeCell ref="G277:L277"/>
    <mergeCell ref="M277:S277"/>
    <mergeCell ref="A273:B273"/>
    <mergeCell ref="C273:F273"/>
    <mergeCell ref="G273:L273"/>
    <mergeCell ref="M273:S273"/>
    <mergeCell ref="C274:F274"/>
    <mergeCell ref="C275:F275"/>
    <mergeCell ref="M270:S270"/>
    <mergeCell ref="A271:B271"/>
    <mergeCell ref="C271:F271"/>
    <mergeCell ref="G271:L271"/>
    <mergeCell ref="M271:S271"/>
    <mergeCell ref="A272:B272"/>
    <mergeCell ref="C272:F272"/>
    <mergeCell ref="G272:L272"/>
    <mergeCell ref="M272:S272"/>
    <mergeCell ref="C267:F267"/>
    <mergeCell ref="C268:F268"/>
    <mergeCell ref="C269:F269"/>
    <mergeCell ref="A270:B270"/>
    <mergeCell ref="C270:F270"/>
    <mergeCell ref="G270:L270"/>
    <mergeCell ref="C261:F261"/>
    <mergeCell ref="C262:F262"/>
    <mergeCell ref="C263:F263"/>
    <mergeCell ref="C264:F264"/>
    <mergeCell ref="C265:F265"/>
    <mergeCell ref="C266:F266"/>
    <mergeCell ref="C255:F255"/>
    <mergeCell ref="C256:F256"/>
    <mergeCell ref="C257:F257"/>
    <mergeCell ref="C258:F258"/>
    <mergeCell ref="C259:F259"/>
    <mergeCell ref="C260:F260"/>
    <mergeCell ref="C249:F249"/>
    <mergeCell ref="C250:F250"/>
    <mergeCell ref="C251:F251"/>
    <mergeCell ref="C252:F252"/>
    <mergeCell ref="C253:F253"/>
    <mergeCell ref="C254:F254"/>
    <mergeCell ref="A246:B246"/>
    <mergeCell ref="C246:F246"/>
    <mergeCell ref="G246:L246"/>
    <mergeCell ref="M246:S246"/>
    <mergeCell ref="C247:F247"/>
    <mergeCell ref="C248:F248"/>
    <mergeCell ref="M243:S243"/>
    <mergeCell ref="A244:B244"/>
    <mergeCell ref="C244:F244"/>
    <mergeCell ref="G244:L244"/>
    <mergeCell ref="M244:S244"/>
    <mergeCell ref="A245:B245"/>
    <mergeCell ref="C245:F245"/>
    <mergeCell ref="G245:L245"/>
    <mergeCell ref="M245:S245"/>
    <mergeCell ref="C240:F240"/>
    <mergeCell ref="C241:F241"/>
    <mergeCell ref="C242:F242"/>
    <mergeCell ref="A243:B243"/>
    <mergeCell ref="C243:F243"/>
    <mergeCell ref="G243:L243"/>
    <mergeCell ref="C234:F234"/>
    <mergeCell ref="C235:F235"/>
    <mergeCell ref="C236:F236"/>
    <mergeCell ref="C237:F237"/>
    <mergeCell ref="C238:F238"/>
    <mergeCell ref="C239:F239"/>
    <mergeCell ref="C228:F228"/>
    <mergeCell ref="C229:F229"/>
    <mergeCell ref="C230:F230"/>
    <mergeCell ref="C231:F231"/>
    <mergeCell ref="C232:F232"/>
    <mergeCell ref="C233:F233"/>
    <mergeCell ref="C222:F222"/>
    <mergeCell ref="C223:F223"/>
    <mergeCell ref="C224:F224"/>
    <mergeCell ref="C225:F225"/>
    <mergeCell ref="C226:F226"/>
    <mergeCell ref="C227:F227"/>
    <mergeCell ref="A220:B220"/>
    <mergeCell ref="C220:F220"/>
    <mergeCell ref="G220:L220"/>
    <mergeCell ref="M220:S220"/>
    <mergeCell ref="A221:B221"/>
    <mergeCell ref="C221:F221"/>
    <mergeCell ref="G221:L221"/>
    <mergeCell ref="M221:S221"/>
    <mergeCell ref="A218:B218"/>
    <mergeCell ref="C218:F218"/>
    <mergeCell ref="G218:L218"/>
    <mergeCell ref="M218:S218"/>
    <mergeCell ref="A219:B219"/>
    <mergeCell ref="C219:F219"/>
    <mergeCell ref="G219:L219"/>
    <mergeCell ref="M219:S219"/>
    <mergeCell ref="C212:F212"/>
    <mergeCell ref="C213:F213"/>
    <mergeCell ref="C214:F214"/>
    <mergeCell ref="C215:F215"/>
    <mergeCell ref="C216:F216"/>
    <mergeCell ref="C217:F217"/>
    <mergeCell ref="C206:F206"/>
    <mergeCell ref="C207:F207"/>
    <mergeCell ref="C208:F208"/>
    <mergeCell ref="C209:F209"/>
    <mergeCell ref="C210:F210"/>
    <mergeCell ref="C211:F211"/>
    <mergeCell ref="C200:F200"/>
    <mergeCell ref="C201:F201"/>
    <mergeCell ref="C202:F202"/>
    <mergeCell ref="C203:F203"/>
    <mergeCell ref="C204:F204"/>
    <mergeCell ref="C205:F205"/>
    <mergeCell ref="A198:B198"/>
    <mergeCell ref="C198:F198"/>
    <mergeCell ref="G198:L198"/>
    <mergeCell ref="M198:S198"/>
    <mergeCell ref="A199:B199"/>
    <mergeCell ref="C199:F199"/>
    <mergeCell ref="G199:L199"/>
    <mergeCell ref="M199:S199"/>
    <mergeCell ref="C195:F195"/>
    <mergeCell ref="A196:B196"/>
    <mergeCell ref="C196:F196"/>
    <mergeCell ref="G196:L196"/>
    <mergeCell ref="M196:S196"/>
    <mergeCell ref="A197:B197"/>
    <mergeCell ref="C197:F197"/>
    <mergeCell ref="G197:L197"/>
    <mergeCell ref="M197:S197"/>
    <mergeCell ref="C189:F189"/>
    <mergeCell ref="C190:F190"/>
    <mergeCell ref="C191:F191"/>
    <mergeCell ref="C192:F192"/>
    <mergeCell ref="C193:F193"/>
    <mergeCell ref="C194:F194"/>
    <mergeCell ref="C183:F183"/>
    <mergeCell ref="C184:F184"/>
    <mergeCell ref="C185:F185"/>
    <mergeCell ref="C186:F186"/>
    <mergeCell ref="C187:F187"/>
    <mergeCell ref="C188:F188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A168:B168"/>
    <mergeCell ref="C168:F168"/>
    <mergeCell ref="G168:L168"/>
    <mergeCell ref="M168:S168"/>
    <mergeCell ref="C169:F169"/>
    <mergeCell ref="C170:F170"/>
    <mergeCell ref="A166:B166"/>
    <mergeCell ref="C166:F166"/>
    <mergeCell ref="G166:L166"/>
    <mergeCell ref="M166:S166"/>
    <mergeCell ref="A167:B167"/>
    <mergeCell ref="C167:F167"/>
    <mergeCell ref="G167:L167"/>
    <mergeCell ref="M167:S167"/>
    <mergeCell ref="C163:F163"/>
    <mergeCell ref="C164:F164"/>
    <mergeCell ref="A165:B165"/>
    <mergeCell ref="C165:F165"/>
    <mergeCell ref="G165:L165"/>
    <mergeCell ref="M165:S165"/>
    <mergeCell ref="C157:F157"/>
    <mergeCell ref="C158:F158"/>
    <mergeCell ref="C159:F159"/>
    <mergeCell ref="C160:F160"/>
    <mergeCell ref="C161:F161"/>
    <mergeCell ref="C162:F162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39:F139"/>
    <mergeCell ref="C140:F140"/>
    <mergeCell ref="C141:F141"/>
    <mergeCell ref="C142:F142"/>
    <mergeCell ref="C143:F143"/>
    <mergeCell ref="C144:F144"/>
    <mergeCell ref="C133:F133"/>
    <mergeCell ref="C134:F134"/>
    <mergeCell ref="C135:F135"/>
    <mergeCell ref="C136:F136"/>
    <mergeCell ref="C137:F137"/>
    <mergeCell ref="C138:F138"/>
    <mergeCell ref="C127:F127"/>
    <mergeCell ref="C128:F128"/>
    <mergeCell ref="C129:F129"/>
    <mergeCell ref="C130:F130"/>
    <mergeCell ref="C131:F131"/>
    <mergeCell ref="C132:F132"/>
    <mergeCell ref="A124:B124"/>
    <mergeCell ref="C124:F124"/>
    <mergeCell ref="G124:L124"/>
    <mergeCell ref="M124:S124"/>
    <mergeCell ref="C125:F125"/>
    <mergeCell ref="C126:F126"/>
    <mergeCell ref="M121:S121"/>
    <mergeCell ref="A122:B122"/>
    <mergeCell ref="C122:F122"/>
    <mergeCell ref="G122:L122"/>
    <mergeCell ref="M122:S122"/>
    <mergeCell ref="A123:B123"/>
    <mergeCell ref="C123:F123"/>
    <mergeCell ref="G123:L123"/>
    <mergeCell ref="M123:S123"/>
    <mergeCell ref="C118:F118"/>
    <mergeCell ref="C119:F119"/>
    <mergeCell ref="C120:F120"/>
    <mergeCell ref="A121:B121"/>
    <mergeCell ref="C121:F121"/>
    <mergeCell ref="G121:L121"/>
    <mergeCell ref="A115:B115"/>
    <mergeCell ref="C115:F115"/>
    <mergeCell ref="G115:L115"/>
    <mergeCell ref="M115:S115"/>
    <mergeCell ref="C116:F116"/>
    <mergeCell ref="C117:F117"/>
    <mergeCell ref="A113:B113"/>
    <mergeCell ref="C113:F113"/>
    <mergeCell ref="G113:L113"/>
    <mergeCell ref="M113:S113"/>
    <mergeCell ref="A114:B114"/>
    <mergeCell ref="C114:F114"/>
    <mergeCell ref="G114:L114"/>
    <mergeCell ref="M114:S114"/>
    <mergeCell ref="C110:F110"/>
    <mergeCell ref="C111:F111"/>
    <mergeCell ref="A112:B112"/>
    <mergeCell ref="C112:F112"/>
    <mergeCell ref="G112:L112"/>
    <mergeCell ref="M112:S112"/>
    <mergeCell ref="C104:F104"/>
    <mergeCell ref="C105:F105"/>
    <mergeCell ref="C106:F106"/>
    <mergeCell ref="C107:F107"/>
    <mergeCell ref="C108:F108"/>
    <mergeCell ref="C109:F109"/>
    <mergeCell ref="A101:B101"/>
    <mergeCell ref="C101:F101"/>
    <mergeCell ref="G101:L101"/>
    <mergeCell ref="M101:S101"/>
    <mergeCell ref="C102:F102"/>
    <mergeCell ref="C103:F103"/>
    <mergeCell ref="A99:B99"/>
    <mergeCell ref="C99:F99"/>
    <mergeCell ref="G99:L99"/>
    <mergeCell ref="M99:S99"/>
    <mergeCell ref="A100:B100"/>
    <mergeCell ref="C100:F100"/>
    <mergeCell ref="G100:L100"/>
    <mergeCell ref="M100:S100"/>
    <mergeCell ref="G97:L97"/>
    <mergeCell ref="M97:S97"/>
    <mergeCell ref="A98:B98"/>
    <mergeCell ref="C98:F98"/>
    <mergeCell ref="G98:L98"/>
    <mergeCell ref="M98:S98"/>
    <mergeCell ref="C93:F93"/>
    <mergeCell ref="C94:F94"/>
    <mergeCell ref="C95:F95"/>
    <mergeCell ref="C96:F96"/>
    <mergeCell ref="A97:B97"/>
    <mergeCell ref="C97:F97"/>
    <mergeCell ref="A91:B91"/>
    <mergeCell ref="C91:F91"/>
    <mergeCell ref="G91:L91"/>
    <mergeCell ref="M91:S91"/>
    <mergeCell ref="A92:B92"/>
    <mergeCell ref="C92:F92"/>
    <mergeCell ref="G92:L92"/>
    <mergeCell ref="M92:S92"/>
    <mergeCell ref="A89:B89"/>
    <mergeCell ref="C89:F89"/>
    <mergeCell ref="G89:L89"/>
    <mergeCell ref="M89:S89"/>
    <mergeCell ref="A90:B90"/>
    <mergeCell ref="C90:F90"/>
    <mergeCell ref="G90:L90"/>
    <mergeCell ref="M90:S90"/>
    <mergeCell ref="C83:F83"/>
    <mergeCell ref="C84:F84"/>
    <mergeCell ref="C85:F85"/>
    <mergeCell ref="C86:F86"/>
    <mergeCell ref="C87:F87"/>
    <mergeCell ref="C88:F88"/>
    <mergeCell ref="A81:B81"/>
    <mergeCell ref="C81:F81"/>
    <mergeCell ref="G81:L81"/>
    <mergeCell ref="M81:S81"/>
    <mergeCell ref="A82:B82"/>
    <mergeCell ref="C82:F82"/>
    <mergeCell ref="G82:L82"/>
    <mergeCell ref="M82:S82"/>
    <mergeCell ref="G79:L79"/>
    <mergeCell ref="M79:S79"/>
    <mergeCell ref="A80:B80"/>
    <mergeCell ref="C80:F80"/>
    <mergeCell ref="G80:L80"/>
    <mergeCell ref="M80:S80"/>
    <mergeCell ref="C75:F75"/>
    <mergeCell ref="C76:F76"/>
    <mergeCell ref="C77:F77"/>
    <mergeCell ref="C78:F78"/>
    <mergeCell ref="A79:B79"/>
    <mergeCell ref="C79:F79"/>
    <mergeCell ref="A73:B73"/>
    <mergeCell ref="C73:F73"/>
    <mergeCell ref="G73:L73"/>
    <mergeCell ref="M73:S73"/>
    <mergeCell ref="A74:B74"/>
    <mergeCell ref="C74:F74"/>
    <mergeCell ref="G74:L74"/>
    <mergeCell ref="M74:S74"/>
    <mergeCell ref="G71:L71"/>
    <mergeCell ref="M71:S71"/>
    <mergeCell ref="A72:B72"/>
    <mergeCell ref="C72:F72"/>
    <mergeCell ref="G72:L72"/>
    <mergeCell ref="M72:S72"/>
    <mergeCell ref="C66:F66"/>
    <mergeCell ref="C67:F67"/>
    <mergeCell ref="C68:F68"/>
    <mergeCell ref="C69:F69"/>
    <mergeCell ref="C70:F70"/>
    <mergeCell ref="A71:B71"/>
    <mergeCell ref="C71:F71"/>
    <mergeCell ref="A64:B64"/>
    <mergeCell ref="C64:F64"/>
    <mergeCell ref="G64:L64"/>
    <mergeCell ref="M64:S64"/>
    <mergeCell ref="A65:B65"/>
    <mergeCell ref="C65:F65"/>
    <mergeCell ref="G65:L65"/>
    <mergeCell ref="M65:S65"/>
    <mergeCell ref="C61:F61"/>
    <mergeCell ref="A62:B62"/>
    <mergeCell ref="C62:F62"/>
    <mergeCell ref="G62:L62"/>
    <mergeCell ref="M62:S62"/>
    <mergeCell ref="A63:B63"/>
    <mergeCell ref="C63:F63"/>
    <mergeCell ref="G63:L63"/>
    <mergeCell ref="M63:S63"/>
    <mergeCell ref="C55:F55"/>
    <mergeCell ref="C56:F56"/>
    <mergeCell ref="C57:F57"/>
    <mergeCell ref="C58:F58"/>
    <mergeCell ref="C59:F59"/>
    <mergeCell ref="C60:F60"/>
    <mergeCell ref="A53:B53"/>
    <mergeCell ref="C53:F53"/>
    <mergeCell ref="G53:L53"/>
    <mergeCell ref="M53:S53"/>
    <mergeCell ref="A54:B54"/>
    <mergeCell ref="C54:F54"/>
    <mergeCell ref="G54:L54"/>
    <mergeCell ref="M54:S54"/>
    <mergeCell ref="G51:L51"/>
    <mergeCell ref="M51:S51"/>
    <mergeCell ref="A52:B52"/>
    <mergeCell ref="C52:F52"/>
    <mergeCell ref="G52:L52"/>
    <mergeCell ref="M52:S52"/>
    <mergeCell ref="C46:F46"/>
    <mergeCell ref="C47:F47"/>
    <mergeCell ref="C48:F48"/>
    <mergeCell ref="C49:F49"/>
    <mergeCell ref="C50:F50"/>
    <mergeCell ref="A51:B51"/>
    <mergeCell ref="C51:F51"/>
    <mergeCell ref="A44:B44"/>
    <mergeCell ref="C44:F44"/>
    <mergeCell ref="G44:L44"/>
    <mergeCell ref="M44:S44"/>
    <mergeCell ref="A45:B45"/>
    <mergeCell ref="C45:F45"/>
    <mergeCell ref="G45:L45"/>
    <mergeCell ref="M45:S45"/>
    <mergeCell ref="A42:B42"/>
    <mergeCell ref="C42:F42"/>
    <mergeCell ref="G42:L42"/>
    <mergeCell ref="M42:S42"/>
    <mergeCell ref="A43:B43"/>
    <mergeCell ref="C43:F43"/>
    <mergeCell ref="G43:L43"/>
    <mergeCell ref="M43:S43"/>
    <mergeCell ref="C36:F36"/>
    <mergeCell ref="C37:F37"/>
    <mergeCell ref="C38:F38"/>
    <mergeCell ref="C39:F39"/>
    <mergeCell ref="C40:F40"/>
    <mergeCell ref="C41:F41"/>
    <mergeCell ref="A34:B34"/>
    <mergeCell ref="C34:F34"/>
    <mergeCell ref="G34:L34"/>
    <mergeCell ref="M34:S34"/>
    <mergeCell ref="A35:B35"/>
    <mergeCell ref="C35:F35"/>
    <mergeCell ref="G35:L35"/>
    <mergeCell ref="M35:S35"/>
    <mergeCell ref="A32:B32"/>
    <mergeCell ref="C32:F32"/>
    <mergeCell ref="G32:L32"/>
    <mergeCell ref="M32:S32"/>
    <mergeCell ref="A33:B33"/>
    <mergeCell ref="C33:F33"/>
    <mergeCell ref="G33:L33"/>
    <mergeCell ref="M33:S33"/>
    <mergeCell ref="C29:F29"/>
    <mergeCell ref="C30:F30"/>
    <mergeCell ref="A31:B31"/>
    <mergeCell ref="C31:F31"/>
    <mergeCell ref="G31:L31"/>
    <mergeCell ref="M31:S31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C5:F5"/>
    <mergeCell ref="C6:F6"/>
    <mergeCell ref="C7:F7"/>
    <mergeCell ref="C8:F8"/>
    <mergeCell ref="C9:F9"/>
    <mergeCell ref="C10:F10"/>
    <mergeCell ref="S2:S3"/>
    <mergeCell ref="T2:T3"/>
    <mergeCell ref="A4:B4"/>
    <mergeCell ref="C4:F4"/>
    <mergeCell ref="G4:L4"/>
    <mergeCell ref="M4:S4"/>
    <mergeCell ref="A1:T1"/>
    <mergeCell ref="A2:A3"/>
    <mergeCell ref="B2:B3"/>
    <mergeCell ref="C2:F2"/>
    <mergeCell ref="G2:J2"/>
    <mergeCell ref="K2:K3"/>
    <mergeCell ref="L2:L3"/>
    <mergeCell ref="M2:N3"/>
    <mergeCell ref="O2:P3"/>
    <mergeCell ref="Q2:R3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8.421875" defaultRowHeight="12.75"/>
  <cols>
    <col min="1" max="1" width="18.57421875" style="0" customWidth="1"/>
    <col min="2" max="2" width="20.140625" style="0" customWidth="1"/>
    <col min="3" max="3" width="8.421875" style="0" customWidth="1"/>
    <col min="4" max="4" width="20.421875" style="0" customWidth="1"/>
  </cols>
  <sheetData>
    <row r="1" spans="1:5" ht="12.75">
      <c r="A1" t="s">
        <v>613</v>
      </c>
      <c r="B1" t="s">
        <v>614</v>
      </c>
      <c r="C1" t="s">
        <v>604</v>
      </c>
      <c r="D1" t="s">
        <v>605</v>
      </c>
      <c r="E1" t="s">
        <v>606</v>
      </c>
    </row>
    <row r="2" spans="1:5" ht="12.75">
      <c r="A2" t="s">
        <v>611</v>
      </c>
      <c r="B2" t="s">
        <v>615</v>
      </c>
      <c r="C2" t="s">
        <v>604</v>
      </c>
      <c r="D2" t="s">
        <v>605</v>
      </c>
      <c r="E2" t="s">
        <v>606</v>
      </c>
    </row>
    <row r="3" spans="1:4" ht="12.75">
      <c r="A3" t="s">
        <v>607</v>
      </c>
      <c r="B3" t="s">
        <v>616</v>
      </c>
      <c r="C3" t="s">
        <v>617</v>
      </c>
      <c r="D3" t="s">
        <v>618</v>
      </c>
    </row>
    <row r="4" spans="1:4" ht="12.75">
      <c r="A4" t="s">
        <v>619</v>
      </c>
      <c r="B4" t="s">
        <v>612</v>
      </c>
      <c r="D4" t="s">
        <v>617</v>
      </c>
    </row>
    <row r="5" ht="12.75">
      <c r="B5" t="s">
        <v>609</v>
      </c>
    </row>
    <row r="6" ht="12.75">
      <c r="B6" t="s">
        <v>608</v>
      </c>
    </row>
    <row r="7" ht="12.75">
      <c r="B7" t="s">
        <v>610</v>
      </c>
    </row>
    <row r="8" ht="12.75">
      <c r="B8" t="s">
        <v>620</v>
      </c>
    </row>
    <row r="9" ht="12.75">
      <c r="B9" t="s">
        <v>621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dcterms:created xsi:type="dcterms:W3CDTF">2009-11-09T08:26:21Z</dcterms:created>
  <dcterms:modified xsi:type="dcterms:W3CDTF">2017-09-08T06:38:43Z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Office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