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gabi\nyelvi követelmény_2023\nyelvi követelményes hálók\alapszak\"/>
    </mc:Choice>
  </mc:AlternateContent>
  <bookViews>
    <workbookView xWindow="-120" yWindow="-120" windowWidth="29040" windowHeight="15840"/>
  </bookViews>
  <sheets>
    <sheet name="biológia alapszak tantervi háló" sheetId="1" r:id="rId1"/>
    <sheet name="szaknyelvi ismeretek" sheetId="2" r:id="rId2"/>
  </sheets>
  <definedNames>
    <definedName name="_xlnm._FilterDatabase" localSheetId="0" hidden="1">'biológia alapszak tantervi háló'!$A$3:$Y$3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1" l="1"/>
  <c r="F128" i="1"/>
  <c r="E128" i="1"/>
  <c r="D128" i="1"/>
  <c r="C128" i="1"/>
  <c r="H127" i="1"/>
  <c r="G127" i="1"/>
  <c r="F127" i="1"/>
  <c r="E127" i="1"/>
  <c r="D127" i="1"/>
  <c r="C127" i="1"/>
  <c r="H126" i="1"/>
  <c r="G126" i="1"/>
  <c r="F126" i="1"/>
  <c r="E126" i="1"/>
  <c r="D126" i="1"/>
  <c r="C126" i="1"/>
  <c r="F121" i="1"/>
  <c r="I121" i="1" s="1"/>
  <c r="H120" i="1"/>
  <c r="G120" i="1"/>
  <c r="F120" i="1"/>
  <c r="E120" i="1"/>
  <c r="D120" i="1"/>
  <c r="C120" i="1"/>
  <c r="H115" i="1"/>
  <c r="G115" i="1"/>
  <c r="F115" i="1"/>
  <c r="E115" i="1"/>
  <c r="D115" i="1"/>
  <c r="C115" i="1"/>
  <c r="F114" i="1"/>
  <c r="E114" i="1"/>
  <c r="D114" i="1"/>
  <c r="H113" i="1"/>
  <c r="G113" i="1"/>
  <c r="F113" i="1"/>
  <c r="E113" i="1"/>
  <c r="D113" i="1"/>
  <c r="C113" i="1"/>
  <c r="Q96" i="1"/>
  <c r="P96" i="1"/>
  <c r="Q95" i="1"/>
  <c r="P95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9" i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D7" i="1"/>
  <c r="C7" i="1"/>
  <c r="C131" i="1" l="1"/>
  <c r="D131" i="1"/>
  <c r="G131" i="1"/>
  <c r="E131" i="1"/>
  <c r="F131" i="1"/>
  <c r="C122" i="1"/>
  <c r="I114" i="1"/>
  <c r="I7" i="1"/>
  <c r="F122" i="1"/>
  <c r="I115" i="1"/>
  <c r="I120" i="1"/>
  <c r="I126" i="1"/>
  <c r="I127" i="1"/>
  <c r="I128" i="1"/>
  <c r="H131" i="1"/>
  <c r="D122" i="1"/>
  <c r="I9" i="1"/>
  <c r="I21" i="1"/>
  <c r="I22" i="1"/>
  <c r="I23" i="1"/>
  <c r="I39" i="1"/>
  <c r="I40" i="1"/>
  <c r="I41" i="1"/>
  <c r="I60" i="1"/>
  <c r="I61" i="1"/>
  <c r="I62" i="1"/>
  <c r="E122" i="1"/>
  <c r="I113" i="1"/>
  <c r="I8" i="1"/>
  <c r="I122" i="1" l="1"/>
  <c r="I131" i="1"/>
</calcChain>
</file>

<file path=xl/sharedStrings.xml><?xml version="1.0" encoding="utf-8"?>
<sst xmlns="http://schemas.openxmlformats.org/spreadsheetml/2006/main" count="869" uniqueCount="397">
  <si>
    <r>
      <t xml:space="preserve">Biológia alapszak tantervi hálója 2022. szeptemberétől
</t>
    </r>
    <r>
      <rPr>
        <sz val="12"/>
        <rFont val="Arial"/>
        <family val="2"/>
        <charset val="238"/>
      </rPr>
      <t>szakfelelős: dr. Miklósi Ádám</t>
    </r>
  </si>
  <si>
    <t>Kód</t>
  </si>
  <si>
    <t>Tantárgy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</si>
  <si>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</si>
  <si>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</si>
  <si>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</si>
  <si>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</si>
  <si>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</si>
  <si>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</si>
  <si>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</si>
  <si>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Tantárgyfelelős</t>
  </si>
  <si>
    <t>Ea</t>
  </si>
  <si>
    <t>Gy</t>
  </si>
  <si>
    <t>Lgy</t>
  </si>
  <si>
    <t>konz</t>
  </si>
  <si>
    <t>Kritérium tárgyak</t>
  </si>
  <si>
    <t>biokrib17ga</t>
  </si>
  <si>
    <t>Biológia kritériumtárgy</t>
  </si>
  <si>
    <t>x</t>
  </si>
  <si>
    <t>Gyj(2)</t>
  </si>
  <si>
    <t>Pogány Ákos</t>
  </si>
  <si>
    <t>Biology criterion course</t>
  </si>
  <si>
    <t>kemkrik22ga</t>
  </si>
  <si>
    <t>Kémia kritériumtárgy</t>
  </si>
  <si>
    <t>Zsély István Gyula</t>
  </si>
  <si>
    <t>Criterion class in Chemistry</t>
  </si>
  <si>
    <t>összes kontaktóra</t>
  </si>
  <si>
    <t>összes kredit</t>
  </si>
  <si>
    <t>összes kollokvium</t>
  </si>
  <si>
    <t>Általános természettudomány (26 kredit)</t>
  </si>
  <si>
    <t>mentorb22ga</t>
  </si>
  <si>
    <t>Mentoráció</t>
  </si>
  <si>
    <t>Gyj(3)</t>
  </si>
  <si>
    <t>Miklósi Ádám</t>
  </si>
  <si>
    <t>Mentoring</t>
  </si>
  <si>
    <t>altkemk17la</t>
  </si>
  <si>
    <t>Általános kémia GY</t>
  </si>
  <si>
    <t>Gyj(5)</t>
  </si>
  <si>
    <t>Harmat Veronika</t>
  </si>
  <si>
    <t>General chemistry PR</t>
  </si>
  <si>
    <t>kembiok18ea</t>
  </si>
  <si>
    <t>Kémia biológusoknak EA</t>
  </si>
  <si>
    <t>K(5)</t>
  </si>
  <si>
    <t>gy</t>
  </si>
  <si>
    <t>Magyarfalvi Gábor</t>
  </si>
  <si>
    <t>Chemistry for biology students L</t>
  </si>
  <si>
    <t>fizkebk18ea</t>
  </si>
  <si>
    <t>Fizikai kémia biológusoknak EA</t>
  </si>
  <si>
    <t>e</t>
  </si>
  <si>
    <t>Láng Győző</t>
  </si>
  <si>
    <t>Physical Chemistry for Biology Students L</t>
  </si>
  <si>
    <t>szekemk17ea</t>
  </si>
  <si>
    <t>Szerves és természetes szénvegyületek kémiája EA</t>
  </si>
  <si>
    <t>Perczel András</t>
  </si>
  <si>
    <t>Organic Chemistry and Natural Carbon Compounds L</t>
  </si>
  <si>
    <t>fizalaf22ea</t>
  </si>
  <si>
    <t>Fizikai alapismeretek EA</t>
  </si>
  <si>
    <t>Derényi Imre</t>
  </si>
  <si>
    <t>Principles of physics L</t>
  </si>
  <si>
    <t>matbi1m20ga</t>
  </si>
  <si>
    <t>Matematika 1 GY</t>
  </si>
  <si>
    <t>Pfeil Tamás</t>
  </si>
  <si>
    <t xml:space="preserve">Mathematics 1 PR </t>
  </si>
  <si>
    <t>infbiob17ga</t>
  </si>
  <si>
    <t>Informatika GY</t>
  </si>
  <si>
    <t>Horváth Zoltán</t>
  </si>
  <si>
    <t>Informatics PR</t>
  </si>
  <si>
    <t>biometm22ga</t>
  </si>
  <si>
    <t>Biometria, alapozó biostatisztika GY</t>
  </si>
  <si>
    <t>Kovács Ágnes</t>
  </si>
  <si>
    <r>
      <t xml:space="preserve">Biometry, elementary biostatistics </t>
    </r>
    <r>
      <rPr>
        <sz val="10"/>
        <color indexed="8"/>
        <rFont val="Arial"/>
        <family val="2"/>
        <charset val="238"/>
      </rPr>
      <t>PR</t>
    </r>
  </si>
  <si>
    <t>bioetib22ea</t>
  </si>
  <si>
    <t>Bioetika és kutatási módszerek EA</t>
  </si>
  <si>
    <r>
      <t>Bioethics and research methods</t>
    </r>
    <r>
      <rPr>
        <sz val="10"/>
        <rFont val="Arial"/>
        <family val="2"/>
        <charset val="238"/>
      </rPr>
      <t xml:space="preserve"> L</t>
    </r>
  </si>
  <si>
    <t>Biológiai szakmai alapozó ismeretek (44 kredit)</t>
  </si>
  <si>
    <t>sejtb1b17ea</t>
  </si>
  <si>
    <t xml:space="preserve">Sejtbiológia 1 EA </t>
  </si>
  <si>
    <t>Lőw Péter</t>
  </si>
  <si>
    <t>Cell Biology 1 L</t>
  </si>
  <si>
    <t>sejtb1b17ga</t>
  </si>
  <si>
    <t>Sejtbiológiai gyakorlatok 1 GY</t>
  </si>
  <si>
    <t>Cell biology practical 1 PR</t>
  </si>
  <si>
    <t>labbiob17la</t>
  </si>
  <si>
    <t>Bevezetés a laboratóriumi gyakorlatba és biológiai számítások GY</t>
  </si>
  <si>
    <t>Molnár Tamás</t>
  </si>
  <si>
    <t>Introduction to laboratory practicals and biology calculation PR</t>
  </si>
  <si>
    <t>bikem1b22ea</t>
  </si>
  <si>
    <t>Biokémia 1 EA</t>
  </si>
  <si>
    <t>Pál Gábor</t>
  </si>
  <si>
    <t>Biochemistry 1 L</t>
  </si>
  <si>
    <t>bikem1b22ga</t>
  </si>
  <si>
    <t>Biokémiai gyakorlatok 1 GY</t>
  </si>
  <si>
    <t>Kovács Mihály</t>
  </si>
  <si>
    <t>Biochemistry laboratory practicals 1 PR</t>
  </si>
  <si>
    <t>nstfu1b17ea</t>
  </si>
  <si>
    <t>Növényi struktúra és funkció 1 EA</t>
  </si>
  <si>
    <t>Kovács M. Gábor</t>
  </si>
  <si>
    <t>Plant biology - structure and function 1 L</t>
  </si>
  <si>
    <t>nstfu1b17la</t>
  </si>
  <si>
    <t>Növényi struktúra és funkció 1 GY</t>
  </si>
  <si>
    <t>Plant biology - structure and function 1 PR</t>
  </si>
  <si>
    <t>nstfu2b17ea</t>
  </si>
  <si>
    <t>Növényi struktúra és funkció 2 EA</t>
  </si>
  <si>
    <t>Fodor Ferenc</t>
  </si>
  <si>
    <t>Plant biology - structure and function 2 L</t>
  </si>
  <si>
    <t>astfu1b17ea</t>
  </si>
  <si>
    <t>Állati struktúra és funkció 1 EA</t>
  </si>
  <si>
    <t>Structure and function of animals 1 L</t>
  </si>
  <si>
    <t>astfu1ab20ga</t>
  </si>
  <si>
    <t>Állati struktúra és funkció 1A GY</t>
  </si>
  <si>
    <t>Structure and function of animals 1A PR</t>
  </si>
  <si>
    <t>astfu2b17ea</t>
  </si>
  <si>
    <t>Állati struktúra és funkció 2 EA</t>
  </si>
  <si>
    <t>Détári László</t>
  </si>
  <si>
    <t>Animal structure and function 2 L</t>
  </si>
  <si>
    <t>elsok1b17ea</t>
  </si>
  <si>
    <t>Az élővilág sokfélesége 1 EA</t>
  </si>
  <si>
    <t>Kalapos Tibor</t>
  </si>
  <si>
    <t>Diversity of life 1 L</t>
  </si>
  <si>
    <t>elsok1b20la</t>
  </si>
  <si>
    <t>Az élővilág sokfélesége 1 GY</t>
  </si>
  <si>
    <t>Diversity of life 1 PR</t>
  </si>
  <si>
    <t>elsok2b17ea</t>
  </si>
  <si>
    <t>Az élővilág sokfélesége 2 EA</t>
  </si>
  <si>
    <t>t</t>
  </si>
  <si>
    <t>Török Júlia</t>
  </si>
  <si>
    <t>Diversity of life 2 L</t>
  </si>
  <si>
    <t>Biológiai szakismeretek (50 kredit)</t>
  </si>
  <si>
    <t>evobiob17ea</t>
  </si>
  <si>
    <t>Evolúcióbiológia EA</t>
  </si>
  <si>
    <t>Kun Ádám</t>
  </si>
  <si>
    <t>Evolutionary biology L</t>
  </si>
  <si>
    <t>biogeob17ea</t>
  </si>
  <si>
    <t>Biogeográfia EA</t>
  </si>
  <si>
    <t>Standovár Tibor</t>
  </si>
  <si>
    <t>Biogeography L</t>
  </si>
  <si>
    <t>etolo1b17ea</t>
  </si>
  <si>
    <t>Etológia 1 EA</t>
  </si>
  <si>
    <t>Ethology 1 L</t>
  </si>
  <si>
    <t>mikrobb18ea</t>
  </si>
  <si>
    <t>Mikrobiológia EA</t>
  </si>
  <si>
    <t>Kériné Borsodi Andrea</t>
  </si>
  <si>
    <t>Microbiology L</t>
  </si>
  <si>
    <t>mikrobb22la</t>
  </si>
  <si>
    <t>Mikrobiológiai gyakorlat GY</t>
  </si>
  <si>
    <t>Makk Judit</t>
  </si>
  <si>
    <t>Microbiology practical PR</t>
  </si>
  <si>
    <t>okolo1b17ea</t>
  </si>
  <si>
    <t>Ökológia 1 EA</t>
  </si>
  <si>
    <t>Török János</t>
  </si>
  <si>
    <t>Ecology 1 L</t>
  </si>
  <si>
    <t>genet1b17ea</t>
  </si>
  <si>
    <t>Genetika 1 EA</t>
  </si>
  <si>
    <t>Vellai Tibor</t>
  </si>
  <si>
    <t>Genetics 1 L</t>
  </si>
  <si>
    <t>genet1b17la</t>
  </si>
  <si>
    <t>Genetika 1 GY</t>
  </si>
  <si>
    <t>Genetics 1 PR</t>
  </si>
  <si>
    <t>biomb1b17ea</t>
  </si>
  <si>
    <t>Biokémia és molekuláris biológia 1 EA</t>
  </si>
  <si>
    <t>Nyitray László</t>
  </si>
  <si>
    <t>Biochemistry and Molecular Biology 1 L</t>
  </si>
  <si>
    <t>biemetb17ea</t>
  </si>
  <si>
    <t>Bioenergetika és metabolizmus EA</t>
  </si>
  <si>
    <t>Bioenergetics and Metabolism L</t>
  </si>
  <si>
    <t>bioinfb22ea</t>
  </si>
  <si>
    <t>Bevezetés a bioinformatikába EA</t>
  </si>
  <si>
    <t>Müller Viktor</t>
  </si>
  <si>
    <r>
      <t>Introduction to bioinformatics</t>
    </r>
    <r>
      <rPr>
        <sz val="10"/>
        <rFont val="Arial"/>
        <family val="2"/>
        <charset val="238"/>
      </rPr>
      <t xml:space="preserve"> L</t>
    </r>
  </si>
  <si>
    <t>Az immunológia alapjai EA</t>
  </si>
  <si>
    <t>Kacskovics Imre</t>
  </si>
  <si>
    <t>Basic immunology L</t>
  </si>
  <si>
    <t>tervedb20ea</t>
  </si>
  <si>
    <t>A természetvédelem tudományos alapjai EA</t>
  </si>
  <si>
    <t>Nature conservation: science and practice L</t>
  </si>
  <si>
    <t>nstfu2b17la</t>
  </si>
  <si>
    <t>Növényi struktúra és funkció 2 GY</t>
  </si>
  <si>
    <t>Solti Ádám</t>
  </si>
  <si>
    <t>Plant biology - structure and funcion 2 PR</t>
  </si>
  <si>
    <t>astfu2b17la</t>
  </si>
  <si>
    <t>Állati struktúra és funkció 2 GY</t>
  </si>
  <si>
    <t>astfu1ab20ga vagy astfu1bb20la</t>
  </si>
  <si>
    <t>Állati struktúra és funkció 1A GY vagy Állati struktúra és funkció 1B GY</t>
  </si>
  <si>
    <t>Tárnok Krisztián</t>
  </si>
  <si>
    <t>Animal structure and function 2 PR</t>
  </si>
  <si>
    <t>elsok2b20la</t>
  </si>
  <si>
    <t>Az élővilág sokfélesége 2 GY</t>
  </si>
  <si>
    <t>Farkas János</t>
  </si>
  <si>
    <t>Diversity of life 2 PR</t>
  </si>
  <si>
    <t>elsoktb22ta</t>
  </si>
  <si>
    <t>Az élővilág sokfélesége terepgyakorlat</t>
  </si>
  <si>
    <t>Szövényi Gergely</t>
  </si>
  <si>
    <t>Diversity of life field practice </t>
  </si>
  <si>
    <t>Biológus specializáció: speciális biológusi szakismeret kötelezően választható (teljesítendő: 41 kredit)</t>
  </si>
  <si>
    <t>alkgenb20la</t>
  </si>
  <si>
    <t>Alkalmazott genetika GY</t>
  </si>
  <si>
    <t>kv</t>
  </si>
  <si>
    <t>Applied genetics PR</t>
  </si>
  <si>
    <t>alkmikb20la</t>
  </si>
  <si>
    <t>Alkalmazott mikrobiológia GY</t>
  </si>
  <si>
    <t>Applied microbiology PR</t>
  </si>
  <si>
    <t>alknomb20ea</t>
  </si>
  <si>
    <t>Alkalmazott növénybiológia és mikológia EA</t>
  </si>
  <si>
    <t>Applied botany and mycology L</t>
  </si>
  <si>
    <t>alknomb20ga</t>
  </si>
  <si>
    <t>Alkalmazott növénybiológia és mikológia GY</t>
  </si>
  <si>
    <t>Applied botany and mycology PR</t>
  </si>
  <si>
    <t>anitgyb22ta</t>
  </si>
  <si>
    <t>Állat- és növényismereti terepgyakorlat</t>
  </si>
  <si>
    <t>allismb20la</t>
  </si>
  <si>
    <t>Állatismeret GY</t>
  </si>
  <si>
    <t>novismb20la</t>
  </si>
  <si>
    <t>Növényismeret GY</t>
  </si>
  <si>
    <t>Diversity of animals and plants field practice</t>
  </si>
  <si>
    <t>astfu1bb20la</t>
  </si>
  <si>
    <t>Állati struktúra és funkció 1B GY</t>
  </si>
  <si>
    <t>Structure and function of animals 1B PR</t>
  </si>
  <si>
    <t>aelettb20la</t>
  </si>
  <si>
    <t xml:space="preserve">Állatélettan GY </t>
  </si>
  <si>
    <t>Animal physiology PR</t>
  </si>
  <si>
    <t>Animal diversity practical PR</t>
  </si>
  <si>
    <t>arendtb20ea</t>
  </si>
  <si>
    <t>Állatrendszertan EA</t>
  </si>
  <si>
    <t>Systematic zoology L</t>
  </si>
  <si>
    <t>evobvmb20va</t>
  </si>
  <si>
    <t>Az evolúcióbiológia vizsgálómódszerei EA+GY</t>
  </si>
  <si>
    <t>Methods in evolutionary biology L+PR</t>
  </si>
  <si>
    <t>bevidvb22ga</t>
  </si>
  <si>
    <t>Bevezetés idegtudományi vizsgálómódszerekbe GY</t>
  </si>
  <si>
    <t>Dobolyi Árpád</t>
  </si>
  <si>
    <t>Introduction to Methods in Neurobiology PR</t>
  </si>
  <si>
    <t>agykutb22ea</t>
  </si>
  <si>
    <t>Az agykutatás izgalmas kérdései EA</t>
  </si>
  <si>
    <t>Varró Petra</t>
  </si>
  <si>
    <t>Highlights in neurobiology L</t>
  </si>
  <si>
    <t>biofizbf18ea</t>
  </si>
  <si>
    <t>Biofizika EA</t>
  </si>
  <si>
    <t>Biophysics</t>
  </si>
  <si>
    <t>biocikb20ea</t>
  </si>
  <si>
    <t xml:space="preserve">Biogeokémiai ciklusok (A bioszféra anyagcseréje) EA </t>
  </si>
  <si>
    <t>Biogeochemical cycles (Metabolism of biosphere) L</t>
  </si>
  <si>
    <t>biomb2b20ea</t>
  </si>
  <si>
    <t>Biokémia és molekuláris biológia 2 EA</t>
  </si>
  <si>
    <t>Biochemistry and molecular biology 2 L</t>
  </si>
  <si>
    <t>biomb2b20la</t>
  </si>
  <si>
    <t xml:space="preserve">Biokémia és molekuláris biológia 2 GY </t>
  </si>
  <si>
    <t>Biochemistry and molecular biology 2 PR</t>
  </si>
  <si>
    <t>etolo2b20ea</t>
  </si>
  <si>
    <t xml:space="preserve">Etológia 2 EA </t>
  </si>
  <si>
    <t>Pongrácz Péter</t>
  </si>
  <si>
    <t>Ethology 2 L</t>
  </si>
  <si>
    <t>genmodb20ea</t>
  </si>
  <si>
    <t>Genetikai modellrendszerek EA</t>
  </si>
  <si>
    <t>Genetic model systems L</t>
  </si>
  <si>
    <t>gtaxmob20la</t>
  </si>
  <si>
    <t xml:space="preserve">Gombataxonómia és morfológia GY </t>
  </si>
  <si>
    <t>Morphology and taxonomy of fungi PR</t>
  </si>
  <si>
    <t>hidrobb20ea</t>
  </si>
  <si>
    <t>Hidrobiológia EA</t>
  </si>
  <si>
    <t>Hydrobiology L</t>
  </si>
  <si>
    <t>humbiob20la</t>
  </si>
  <si>
    <t>Humánbiológia gyakorlat GY</t>
  </si>
  <si>
    <t>Zsákai Annamária</t>
  </si>
  <si>
    <t>Human biology practical  PR</t>
  </si>
  <si>
    <t>immmodb20ga</t>
  </si>
  <si>
    <t xml:space="preserve">Immunológiai módszerek GY </t>
  </si>
  <si>
    <t>Józsi Mihály</t>
  </si>
  <si>
    <t>Immunological practice PR</t>
  </si>
  <si>
    <t>intbiosb20ga</t>
  </si>
  <si>
    <t>Integratív biológia GY</t>
  </si>
  <si>
    <t>Integrative biology PR</t>
  </si>
  <si>
    <t>Matematika 2 EA</t>
  </si>
  <si>
    <t>Mathematics 2 L</t>
  </si>
  <si>
    <t>matmb1sb20ea</t>
  </si>
  <si>
    <t>Matematikai modellezés a biológiában I. EA</t>
  </si>
  <si>
    <t>Szilágyi András</t>
  </si>
  <si>
    <t>Mathematical modelling in biology I. L</t>
  </si>
  <si>
    <t>matmb2sb20ea</t>
  </si>
  <si>
    <t xml:space="preserve">Matematikai modellezés a biológiában II. EA  </t>
  </si>
  <si>
    <t>Mathematical modelling in biology II. L</t>
  </si>
  <si>
    <t>molnovb20ga</t>
  </si>
  <si>
    <t>Molekuláris növénybiológia GY</t>
  </si>
  <si>
    <t>Rudnóy Szabolcs</t>
  </si>
  <si>
    <t>Plant molecular biology (seminar) PR</t>
  </si>
  <si>
    <t>neubiob20ea</t>
  </si>
  <si>
    <t>Neurobiológia EA</t>
  </si>
  <si>
    <t>Schlett Katalin</t>
  </si>
  <si>
    <t>Neurobiology L</t>
  </si>
  <si>
    <t>novbvmb20la</t>
  </si>
  <si>
    <t>Növénybiológiai vizsgálómódszerek GY</t>
  </si>
  <si>
    <t>Research methods in plant biology PR</t>
  </si>
  <si>
    <t>ngmodob20ga</t>
  </si>
  <si>
    <t>Növényi és gomba modell-organizmusok GY</t>
  </si>
  <si>
    <t>Plant and fungal model organisms PR</t>
  </si>
  <si>
    <t>Tóth Zoltán</t>
  </si>
  <si>
    <t>Diversity of plants practical PR</t>
  </si>
  <si>
    <t>okolo2b20ea</t>
  </si>
  <si>
    <t>Ökológia 2 EA</t>
  </si>
  <si>
    <t>Rosivall Balázs</t>
  </si>
  <si>
    <t>Ecology 2 PR</t>
  </si>
  <si>
    <t>okomoab22ea</t>
  </si>
  <si>
    <t>Ökológia modellek és alkalmazásaik EA</t>
  </si>
  <si>
    <t>Oborny Beáta</t>
  </si>
  <si>
    <t>Ecological models and applications L</t>
  </si>
  <si>
    <t>okomoab22ga</t>
  </si>
  <si>
    <t>Ökológia modellek és alkalmazásaik GY</t>
  </si>
  <si>
    <t>Ecological models and applications PR</t>
  </si>
  <si>
    <t>progbisb17gm</t>
  </si>
  <si>
    <t>Programozás biológusoknak GY</t>
  </si>
  <si>
    <t>Computer programming for biologists PR</t>
  </si>
  <si>
    <t>sejtb2b20ea</t>
  </si>
  <si>
    <t>Sejtbiológia 2 EA</t>
  </si>
  <si>
    <t>Cell biology 2 L</t>
  </si>
  <si>
    <t>sejtb2b22la</t>
  </si>
  <si>
    <t>Sejtbiológiai gyakorlatok 2 GY</t>
  </si>
  <si>
    <t>Cell biology 2 PR</t>
  </si>
  <si>
    <t>molaktb20ea</t>
  </si>
  <si>
    <t>Molekulaszerkezet és aktivitás</t>
  </si>
  <si>
    <t>Molecular structure and activity</t>
  </si>
  <si>
    <t>visbiob20la</t>
  </si>
  <si>
    <t xml:space="preserve">Viselkedésbiológia GY </t>
  </si>
  <si>
    <t>Behaviour biology PR</t>
  </si>
  <si>
    <t>bioguib20ea</t>
  </si>
  <si>
    <t>The Explorer's Guide to Biology</t>
  </si>
  <si>
    <t>Hogyan születnek a biológiai felfedezések?</t>
  </si>
  <si>
    <t>zoocomb20la</t>
  </si>
  <si>
    <t>Zoocönológia módszerek GY</t>
  </si>
  <si>
    <t>Coenological methods in zoology PR</t>
  </si>
  <si>
    <t>currtopb22ea</t>
  </si>
  <si>
    <t>Current topics of biology</t>
  </si>
  <si>
    <t>K(3)</t>
  </si>
  <si>
    <t>intkuetob22ea</t>
  </si>
  <si>
    <t>Integrált kutatási módszerek az etológiában</t>
  </si>
  <si>
    <t>Faragó Tamás</t>
  </si>
  <si>
    <t>Integrative research methods in ethology</t>
  </si>
  <si>
    <t>xevofrb22ea</t>
  </si>
  <si>
    <t>Az evolúciókutatás frontvonalai</t>
  </si>
  <si>
    <t xml:space="preserve">Szilágyi András </t>
  </si>
  <si>
    <t>Frontiers in the research of evolution</t>
  </si>
  <si>
    <t>gyogykemk20ea</t>
  </si>
  <si>
    <t>Gyógyszerkémia</t>
  </si>
  <si>
    <t>Csörgeiné Kurin Krisztina</t>
  </si>
  <si>
    <t>Chemistry of Drugs</t>
  </si>
  <si>
    <t>kornykemk20ea</t>
  </si>
  <si>
    <t>Környezetkémia és környezetvédelem</t>
  </si>
  <si>
    <t>Salma Imre</t>
  </si>
  <si>
    <t>Environmental Chemistry</t>
  </si>
  <si>
    <t>envfoodk20em</t>
  </si>
  <si>
    <t>Környezet- és élelmiszeranalitika</t>
  </si>
  <si>
    <t>Mihucz Viktor Gábor</t>
  </si>
  <si>
    <t>Environmental and Food Analysis</t>
  </si>
  <si>
    <t>biopeptk20em</t>
  </si>
  <si>
    <t>Biológiailag aktív peptidek</t>
  </si>
  <si>
    <t>Mező Gábor</t>
  </si>
  <si>
    <t>Biologically Active Peptides</t>
  </si>
  <si>
    <t>Mobilitás</t>
  </si>
  <si>
    <t>Mobility</t>
  </si>
  <si>
    <t>teljesítendő kredit</t>
  </si>
  <si>
    <t>Szabadon válaszható tárgyak: teljesítendő 9 kredit  (A kötelezően választható tárgyakból is választható.)</t>
  </si>
  <si>
    <t>Szabadon választható tárgy</t>
  </si>
  <si>
    <t>Szakdolgozati szeminárium</t>
  </si>
  <si>
    <t>szakl1b22da</t>
  </si>
  <si>
    <t>Szaklaboratórium 1</t>
  </si>
  <si>
    <t>Thesis laboratory practice 1</t>
  </si>
  <si>
    <t>szakl2b22da</t>
  </si>
  <si>
    <t>Szaklaboratórium 2</t>
  </si>
  <si>
    <t>Thesis laboratory practice 2</t>
  </si>
  <si>
    <t>ÖSSZESEN</t>
  </si>
  <si>
    <t>Előfeltételek</t>
  </si>
  <si>
    <r>
      <t>e</t>
    </r>
    <r>
      <rPr>
        <sz val="10"/>
        <rFont val="Arial"/>
        <family val="2"/>
        <charset val="238"/>
      </rPr>
      <t xml:space="preserve"> = </t>
    </r>
    <r>
      <rPr>
        <b/>
        <sz val="10"/>
        <rFont val="Arial"/>
        <family val="2"/>
        <charset val="238"/>
      </rPr>
      <t>erős</t>
    </r>
  </si>
  <si>
    <t>gy = gyenge</t>
  </si>
  <si>
    <t>t = társfelvétel</t>
  </si>
  <si>
    <t>A tárgyfelvétel feltételhez kötve:</t>
  </si>
  <si>
    <t>Az Állati struktúra és funkció 1 gyakorlat két szinten kerül meghirdetésre. A kötelező "A"=alapszintű gyakorlat helyett felvehető a kötelezően választható tárgyak közt szereplő "B"=bővített gyakorlat. Aki valamelyik szintű gyakorlatot felvette, vagy teljesítette, az már nem veheti fel, illetve nem teljesítheti a másik szintű gyakorlatot is. A "B" szintű gyakorlatot teljesítő hallgatóknak a kötelező "A" szintű gyakorlat teljesítettnek számít és a "B", valamint az "A" szint közti kreditkülönbség számítható be a kötelezően választható kreditek értékébe. A "B" szintű gyakorlat felvételének előfeltétele  egy, a tárgyfélév szorgalmi időszakát megelőző hét péntekéig megfelelő szinten megírt belépő dolgozat.</t>
  </si>
  <si>
    <t>A belépő dolgozatot nem kell megírnia annak, aki az alábbi tárgyat a megadott érdemjeggyel teljesítette:</t>
  </si>
  <si>
    <t>Tárgy</t>
  </si>
  <si>
    <t>érdemjegy</t>
  </si>
  <si>
    <t>Állati struktúra és funkció 1B GY (astfu1bb20la)</t>
  </si>
  <si>
    <t>Állati struktúra és funkció 1 EA (astfu1b17ea)</t>
  </si>
  <si>
    <t>A tárgyfelvétel, illetve kurzusfelvétel feltételhez kötve:</t>
  </si>
  <si>
    <t>5 (jeles)</t>
  </si>
  <si>
    <t>Lőrincz Péter</t>
  </si>
  <si>
    <t>Értékelés</t>
  </si>
  <si>
    <t>x =  kötelező tárgy ajánlott félév</t>
  </si>
  <si>
    <t>kv =  kötelezően választható tárgy ajánlott félév</t>
  </si>
  <si>
    <t>Gyj(3)=gyakorlati jegy három fokozatú</t>
  </si>
  <si>
    <t>K(5)= kollokvium öt fokozatú</t>
  </si>
  <si>
    <t>K(3)= kollokvium három fokozatú</t>
  </si>
  <si>
    <t>Gyj(5)=gyakorlati jegy öt fokozatú</t>
  </si>
  <si>
    <t>Gyj(2)=gyakorlati jegy két fokozatú</t>
  </si>
  <si>
    <t>immalab22ea</t>
  </si>
  <si>
    <t>matbi2m22ea</t>
  </si>
  <si>
    <t>A nyelvismeret elsajátításának tantervi helye:</t>
  </si>
  <si>
    <t>a szakl1b22da Szaklaboratórium 1 és szakl2b22da Szaklaboratórium 2 tárgyak követelményeibe építetten legalább 10 angol nyelvű szakirodalom feldolgozása.</t>
  </si>
  <si>
    <t>Az előírt nyelvismeret meglétének mérése:</t>
  </si>
  <si>
    <t>a szakl1b22da Szaklaboratórium 1 és szakl2b22da Szaklaboratórium 2 tárgyak legalább elégséges minősítésű teljesítése.</t>
  </si>
  <si>
    <t>Biológia alapképzési szakon a megszerzendő szakképzettség gyakorlásához szükséges idegen szaknyelvi ismeretek elsajátításának tantervi helyét és a nyelvismeret meglétének mérését a második fül (szaknyelvi ismeretek) tartalmazza.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</si>
</sst>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2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26B0A"/>
      <name val="Arial"/>
      <family val="2"/>
      <charset val="238"/>
    </font>
    <font>
      <i/>
      <strike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F2F2"/>
        <bgColor rgb="FF000000"/>
      </patternFill>
    </fill>
  </fills>
  <borders count="3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8" fillId="0" borderId="0"/>
    <xf numFmtId="0" fontId="5" fillId="0" borderId="0"/>
    <xf numFmtId="0" fontId="8" fillId="0" borderId="0"/>
    <xf numFmtId="0" fontId="28" fillId="0" borderId="0"/>
  </cellStyleXfs>
  <cellXfs count="279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5" fillId="0" borderId="23" xfId="2" applyFont="1" applyBorder="1" applyAlignme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5" fillId="0" borderId="16" xfId="2" applyFont="1" applyBorder="1" applyAlignment="1">
      <alignment horizontal="left" vertical="center"/>
    </xf>
    <xf numFmtId="0" fontId="5" fillId="0" borderId="14" xfId="2" applyFont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/>
    </xf>
    <xf numFmtId="0" fontId="7" fillId="0" borderId="14" xfId="2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/>
    </xf>
    <xf numFmtId="164" fontId="10" fillId="5" borderId="15" xfId="0" applyNumberFormat="1" applyFont="1" applyFill="1" applyBorder="1" applyAlignment="1">
      <alignment horizontal="center" vertical="center"/>
    </xf>
    <xf numFmtId="164" fontId="10" fillId="5" borderId="16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164" fontId="11" fillId="5" borderId="14" xfId="0" applyNumberFormat="1" applyFont="1" applyFill="1" applyBorder="1" applyAlignment="1">
      <alignment horizontal="center" vertical="center"/>
    </xf>
    <xf numFmtId="164" fontId="11" fillId="5" borderId="15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164" fontId="12" fillId="5" borderId="14" xfId="0" applyNumberFormat="1" applyFont="1" applyFill="1" applyBorder="1" applyAlignment="1">
      <alignment horizontal="center" vertical="center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6" xfId="0" applyNumberFormat="1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Border="1"/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6" xfId="2" applyFont="1" applyBorder="1" applyAlignment="1">
      <alignment horizontal="left" vertical="center"/>
    </xf>
    <xf numFmtId="0" fontId="13" fillId="0" borderId="14" xfId="2" applyFont="1" applyBorder="1" applyAlignment="1">
      <alignment horizontal="center" vertical="center"/>
    </xf>
    <xf numFmtId="0" fontId="5" fillId="4" borderId="21" xfId="0" applyFont="1" applyFill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4" borderId="15" xfId="0" applyFont="1" applyFill="1" applyBorder="1" applyAlignment="1">
      <alignment vertical="center"/>
    </xf>
    <xf numFmtId="0" fontId="14" fillId="0" borderId="23" xfId="2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4" xfId="2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6" xfId="2" applyFont="1" applyBorder="1" applyAlignment="1">
      <alignment horizontal="left" vertical="center"/>
    </xf>
    <xf numFmtId="0" fontId="16" fillId="0" borderId="14" xfId="2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9" fillId="0" borderId="1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5" fillId="0" borderId="28" xfId="0" applyFont="1" applyBorder="1"/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4" borderId="21" xfId="0" applyFont="1" applyFill="1" applyBorder="1" applyAlignment="1">
      <alignment horizontal="center" vertical="center"/>
    </xf>
    <xf numFmtId="0" fontId="5" fillId="0" borderId="16" xfId="2" applyFont="1" applyBorder="1" applyAlignment="1">
      <alignment vertical="center"/>
    </xf>
    <xf numFmtId="164" fontId="11" fillId="5" borderId="21" xfId="0" applyNumberFormat="1" applyFont="1" applyFill="1" applyBorder="1" applyAlignment="1">
      <alignment horizontal="center" vertical="center"/>
    </xf>
    <xf numFmtId="164" fontId="11" fillId="5" borderId="29" xfId="0" applyNumberFormat="1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0" fillId="0" borderId="16" xfId="2" applyFont="1" applyBorder="1" applyAlignment="1">
      <alignment horizontal="left" vertical="center"/>
    </xf>
    <xf numFmtId="0" fontId="7" fillId="0" borderId="16" xfId="2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7" fillId="0" borderId="21" xfId="2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14" fillId="0" borderId="16" xfId="2" applyFont="1" applyBorder="1" applyAlignment="1">
      <alignment vertical="center"/>
    </xf>
    <xf numFmtId="164" fontId="10" fillId="5" borderId="21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5" fillId="0" borderId="25" xfId="2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16" fillId="0" borderId="16" xfId="2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0" fontId="21" fillId="0" borderId="23" xfId="2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22" fillId="0" borderId="22" xfId="2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14" fillId="0" borderId="23" xfId="2" applyFont="1" applyBorder="1" applyAlignment="1">
      <alignment horizontal="left" vertical="center"/>
    </xf>
    <xf numFmtId="0" fontId="14" fillId="0" borderId="21" xfId="2" applyFont="1" applyBorder="1" applyAlignment="1">
      <alignment horizontal="center" vertical="center"/>
    </xf>
    <xf numFmtId="0" fontId="19" fillId="0" borderId="23" xfId="0" applyFont="1" applyBorder="1" applyAlignment="1">
      <alignment vertical="center"/>
    </xf>
    <xf numFmtId="0" fontId="9" fillId="0" borderId="15" xfId="0" applyFont="1" applyBorder="1"/>
    <xf numFmtId="0" fontId="7" fillId="6" borderId="21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vertical="center"/>
    </xf>
    <xf numFmtId="0" fontId="7" fillId="6" borderId="23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2" xfId="2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5" fillId="0" borderId="18" xfId="2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9" fillId="0" borderId="23" xfId="2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5" fillId="0" borderId="22" xfId="2" applyFont="1" applyBorder="1" applyAlignment="1">
      <alignment horizontal="left" vertical="center"/>
    </xf>
    <xf numFmtId="0" fontId="15" fillId="0" borderId="14" xfId="2" applyFont="1" applyBorder="1" applyAlignment="1">
      <alignment horizontal="center" vertical="center"/>
    </xf>
    <xf numFmtId="0" fontId="15" fillId="0" borderId="16" xfId="2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5" fillId="0" borderId="24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20" fillId="0" borderId="16" xfId="2" applyFont="1" applyBorder="1" applyAlignment="1">
      <alignment vertical="center"/>
    </xf>
    <xf numFmtId="164" fontId="7" fillId="0" borderId="14" xfId="0" applyNumberFormat="1" applyFont="1" applyBorder="1" applyAlignment="1">
      <alignment horizontal="center" vertical="center"/>
    </xf>
    <xf numFmtId="0" fontId="5" fillId="0" borderId="23" xfId="1" applyFont="1" applyFill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7" fillId="0" borderId="23" xfId="1" applyFont="1" applyFill="1" applyBorder="1" applyAlignment="1">
      <alignment vertical="center"/>
    </xf>
    <xf numFmtId="0" fontId="5" fillId="0" borderId="24" xfId="0" applyFont="1" applyBorder="1"/>
    <xf numFmtId="0" fontId="16" fillId="0" borderId="22" xfId="2" applyFont="1" applyBorder="1" applyAlignment="1">
      <alignment horizontal="left" vertical="center"/>
    </xf>
    <xf numFmtId="0" fontId="9" fillId="0" borderId="24" xfId="1" applyFont="1" applyFill="1" applyBorder="1" applyAlignment="1">
      <alignment vertical="center"/>
    </xf>
    <xf numFmtId="0" fontId="9" fillId="0" borderId="24" xfId="1" applyFont="1" applyFill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7" fillId="0" borderId="21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5" fillId="0" borderId="24" xfId="3" applyBorder="1" applyAlignment="1">
      <alignment horizontal="left" vertical="center"/>
    </xf>
    <xf numFmtId="0" fontId="21" fillId="0" borderId="24" xfId="4" applyFont="1" applyBorder="1" applyAlignment="1">
      <alignment vertical="center"/>
    </xf>
    <xf numFmtId="0" fontId="7" fillId="0" borderId="14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164" fontId="10" fillId="5" borderId="29" xfId="0" applyNumberFormat="1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left" vertical="center"/>
    </xf>
    <xf numFmtId="164" fontId="10" fillId="9" borderId="15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164" fontId="11" fillId="5" borderId="22" xfId="0" applyNumberFormat="1" applyFont="1" applyFill="1" applyBorder="1" applyAlignment="1">
      <alignment horizontal="center" vertical="center"/>
    </xf>
    <xf numFmtId="0" fontId="7" fillId="0" borderId="25" xfId="2" applyFont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/>
    </xf>
    <xf numFmtId="164" fontId="15" fillId="5" borderId="14" xfId="0" applyNumberFormat="1" applyFont="1" applyFill="1" applyBorder="1" applyAlignment="1">
      <alignment horizontal="center" vertical="center"/>
    </xf>
    <xf numFmtId="164" fontId="15" fillId="5" borderId="15" xfId="0" applyNumberFormat="1" applyFont="1" applyFill="1" applyBorder="1" applyAlignment="1">
      <alignment horizontal="center" vertical="center"/>
    </xf>
    <xf numFmtId="164" fontId="15" fillId="5" borderId="16" xfId="0" applyNumberFormat="1" applyFont="1" applyFill="1" applyBorder="1" applyAlignment="1">
      <alignment horizontal="center" vertical="center"/>
    </xf>
    <xf numFmtId="0" fontId="27" fillId="0" borderId="0" xfId="0" applyFont="1"/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right"/>
    </xf>
    <xf numFmtId="0" fontId="7" fillId="0" borderId="34" xfId="0" applyFont="1" applyBorder="1"/>
    <xf numFmtId="0" fontId="14" fillId="0" borderId="15" xfId="2" applyFont="1" applyBorder="1" applyAlignment="1">
      <alignment vertical="top" wrapText="1"/>
    </xf>
    <xf numFmtId="0" fontId="5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left" vertical="top"/>
    </xf>
    <xf numFmtId="0" fontId="5" fillId="0" borderId="27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 vertical="top"/>
    </xf>
    <xf numFmtId="0" fontId="29" fillId="0" borderId="0" xfId="5" applyFont="1" applyAlignment="1">
      <alignment horizontal="left"/>
    </xf>
    <xf numFmtId="0" fontId="8" fillId="0" borderId="0" xfId="4" applyAlignment="1">
      <alignment horizontal="left" vertical="center"/>
    </xf>
    <xf numFmtId="0" fontId="5" fillId="0" borderId="24" xfId="0" applyFont="1" applyBorder="1" applyAlignment="1">
      <alignment vertical="center" wrapText="1"/>
    </xf>
    <xf numFmtId="0" fontId="30" fillId="0" borderId="0" xfId="0" applyFont="1"/>
    <xf numFmtId="0" fontId="7" fillId="0" borderId="0" xfId="0" applyFont="1" applyAlignment="1">
      <alignment horizontal="center"/>
    </xf>
    <xf numFmtId="0" fontId="31" fillId="0" borderId="0" xfId="0" applyFont="1"/>
    <xf numFmtId="0" fontId="7" fillId="0" borderId="0" xfId="0" applyFont="1" applyAlignment="1">
      <alignment horizontal="left"/>
    </xf>
    <xf numFmtId="0" fontId="10" fillId="5" borderId="21" xfId="2" applyFont="1" applyFill="1" applyBorder="1" applyAlignment="1">
      <alignment horizontal="right" vertical="center"/>
    </xf>
    <xf numFmtId="0" fontId="10" fillId="5" borderId="23" xfId="2" applyFont="1" applyFill="1" applyBorder="1" applyAlignment="1">
      <alignment horizontal="right" vertical="center"/>
    </xf>
    <xf numFmtId="164" fontId="10" fillId="5" borderId="23" xfId="0" applyNumberFormat="1" applyFont="1" applyFill="1" applyBorder="1" applyAlignment="1">
      <alignment horizontal="center" vertical="center"/>
    </xf>
    <xf numFmtId="164" fontId="10" fillId="5" borderId="22" xfId="0" applyNumberFormat="1" applyFont="1" applyFill="1" applyBorder="1" applyAlignment="1">
      <alignment horizontal="center" vertical="center"/>
    </xf>
    <xf numFmtId="0" fontId="11" fillId="5" borderId="21" xfId="2" applyFont="1" applyFill="1" applyBorder="1" applyAlignment="1">
      <alignment horizontal="right" vertical="center"/>
    </xf>
    <xf numFmtId="0" fontId="11" fillId="5" borderId="23" xfId="2" applyFont="1" applyFill="1" applyBorder="1" applyAlignment="1">
      <alignment horizontal="right" vertical="center"/>
    </xf>
    <xf numFmtId="164" fontId="26" fillId="5" borderId="23" xfId="0" applyNumberFormat="1" applyFont="1" applyFill="1" applyBorder="1" applyAlignment="1">
      <alignment horizontal="center" vertical="center"/>
    </xf>
    <xf numFmtId="164" fontId="26" fillId="5" borderId="22" xfId="0" applyNumberFormat="1" applyFont="1" applyFill="1" applyBorder="1" applyAlignment="1">
      <alignment horizontal="center" vertical="center"/>
    </xf>
    <xf numFmtId="0" fontId="12" fillId="5" borderId="21" xfId="2" applyFont="1" applyFill="1" applyBorder="1" applyAlignment="1">
      <alignment horizontal="right" vertical="center"/>
    </xf>
    <xf numFmtId="0" fontId="12" fillId="5" borderId="23" xfId="2" applyFont="1" applyFill="1" applyBorder="1" applyAlignment="1">
      <alignment horizontal="right" vertical="center"/>
    </xf>
    <xf numFmtId="164" fontId="5" fillId="6" borderId="23" xfId="0" applyNumberFormat="1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164" fontId="11" fillId="5" borderId="23" xfId="0" applyNumberFormat="1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164" fontId="12" fillId="5" borderId="23" xfId="0" applyNumberFormat="1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left" vertical="center"/>
    </xf>
    <xf numFmtId="0" fontId="7" fillId="2" borderId="23" xfId="2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8" borderId="21" xfId="2" applyFont="1" applyFill="1" applyBorder="1" applyAlignment="1">
      <alignment horizontal="left" vertical="center"/>
    </xf>
    <xf numFmtId="0" fontId="7" fillId="8" borderId="23" xfId="2" applyFont="1" applyFill="1" applyBorder="1" applyAlignment="1">
      <alignment horizontal="left" vertical="center"/>
    </xf>
    <xf numFmtId="0" fontId="7" fillId="8" borderId="22" xfId="2" applyFont="1" applyFill="1" applyBorder="1" applyAlignment="1">
      <alignment horizontal="left" vertical="center"/>
    </xf>
    <xf numFmtId="0" fontId="26" fillId="5" borderId="23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10" fillId="5" borderId="22" xfId="2" applyFont="1" applyFill="1" applyBorder="1" applyAlignment="1">
      <alignment horizontal="right" vertical="center"/>
    </xf>
    <xf numFmtId="164" fontId="10" fillId="5" borderId="21" xfId="0" applyNumberFormat="1" applyFont="1" applyFill="1" applyBorder="1" applyAlignment="1">
      <alignment horizontal="center" vertical="center"/>
    </xf>
    <xf numFmtId="0" fontId="11" fillId="5" borderId="22" xfId="2" applyFont="1" applyFill="1" applyBorder="1" applyAlignment="1">
      <alignment horizontal="right" vertical="center"/>
    </xf>
    <xf numFmtId="164" fontId="11" fillId="5" borderId="21" xfId="0" applyNumberFormat="1" applyFont="1" applyFill="1" applyBorder="1" applyAlignment="1">
      <alignment horizontal="center" vertical="center"/>
    </xf>
    <xf numFmtId="0" fontId="12" fillId="5" borderId="22" xfId="2" applyFont="1" applyFill="1" applyBorder="1" applyAlignment="1">
      <alignment horizontal="right" vertical="center"/>
    </xf>
    <xf numFmtId="164" fontId="12" fillId="5" borderId="21" xfId="0" applyNumberFormat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left" vertical="center"/>
    </xf>
    <xf numFmtId="0" fontId="7" fillId="7" borderId="21" xfId="2" applyFont="1" applyFill="1" applyBorder="1" applyAlignment="1">
      <alignment horizontal="left" vertical="center"/>
    </xf>
    <xf numFmtId="0" fontId="7" fillId="7" borderId="22" xfId="2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6">
    <cellStyle name="Magyarázó szöveg 2" xfId="3"/>
    <cellStyle name="Normál" xfId="0" builtinId="0"/>
    <cellStyle name="Normál 2" xfId="4"/>
    <cellStyle name="Normál 3" xfId="5"/>
    <cellStyle name="Normál_Közös" xfId="2"/>
    <cellStyle name="Összesen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tabSelected="1" workbookViewId="0">
      <selection sqref="A1:P1"/>
    </sheetView>
  </sheetViews>
  <sheetFormatPr defaultRowHeight="15" x14ac:dyDescent="0.25"/>
  <cols>
    <col min="1" max="1" width="14.7109375" customWidth="1"/>
    <col min="2" max="2" width="55.7109375" customWidth="1"/>
    <col min="3" max="13" width="4.28515625" customWidth="1"/>
    <col min="14" max="14" width="6.7109375" customWidth="1"/>
    <col min="15" max="15" width="4.85546875" customWidth="1"/>
    <col min="16" max="16" width="15.42578125" customWidth="1"/>
    <col min="17" max="17" width="66" bestFit="1" customWidth="1"/>
    <col min="18" max="18" width="4.85546875" customWidth="1"/>
    <col min="19" max="19" width="15.42578125" customWidth="1"/>
    <col min="20" max="20" width="38.28515625" bestFit="1" customWidth="1"/>
    <col min="21" max="21" width="1.85546875" customWidth="1"/>
    <col min="22" max="22" width="2.140625" customWidth="1"/>
    <col min="23" max="23" width="2.7109375" customWidth="1"/>
    <col min="24" max="24" width="22.42578125" bestFit="1" customWidth="1"/>
    <col min="25" max="25" width="54" bestFit="1" customWidth="1"/>
    <col min="257" max="257" width="14.7109375" customWidth="1"/>
    <col min="258" max="258" width="55.7109375" customWidth="1"/>
    <col min="259" max="269" width="4.28515625" customWidth="1"/>
    <col min="270" max="270" width="6.7109375" customWidth="1"/>
    <col min="271" max="271" width="4.85546875" customWidth="1"/>
    <col min="272" max="272" width="15.42578125" customWidth="1"/>
    <col min="273" max="273" width="41.28515625" customWidth="1"/>
    <col min="274" max="274" width="4.85546875" customWidth="1"/>
    <col min="275" max="275" width="15.42578125" customWidth="1"/>
    <col min="276" max="276" width="41.28515625" customWidth="1"/>
    <col min="277" max="277" width="1.85546875" customWidth="1"/>
    <col min="278" max="278" width="2.140625" customWidth="1"/>
    <col min="279" max="279" width="2.7109375" customWidth="1"/>
    <col min="280" max="280" width="27.42578125" customWidth="1"/>
    <col min="281" max="281" width="57.5703125" bestFit="1" customWidth="1"/>
    <col min="513" max="513" width="14.7109375" customWidth="1"/>
    <col min="514" max="514" width="55.7109375" customWidth="1"/>
    <col min="515" max="525" width="4.28515625" customWidth="1"/>
    <col min="526" max="526" width="6.7109375" customWidth="1"/>
    <col min="527" max="527" width="4.85546875" customWidth="1"/>
    <col min="528" max="528" width="15.42578125" customWidth="1"/>
    <col min="529" max="529" width="41.28515625" customWidth="1"/>
    <col min="530" max="530" width="4.85546875" customWidth="1"/>
    <col min="531" max="531" width="15.42578125" customWidth="1"/>
    <col min="532" max="532" width="41.28515625" customWidth="1"/>
    <col min="533" max="533" width="1.85546875" customWidth="1"/>
    <col min="534" max="534" width="2.140625" customWidth="1"/>
    <col min="535" max="535" width="2.7109375" customWidth="1"/>
    <col min="536" max="536" width="27.42578125" customWidth="1"/>
    <col min="537" max="537" width="57.5703125" bestFit="1" customWidth="1"/>
    <col min="769" max="769" width="14.7109375" customWidth="1"/>
    <col min="770" max="770" width="55.7109375" customWidth="1"/>
    <col min="771" max="781" width="4.28515625" customWidth="1"/>
    <col min="782" max="782" width="6.7109375" customWidth="1"/>
    <col min="783" max="783" width="4.85546875" customWidth="1"/>
    <col min="784" max="784" width="15.42578125" customWidth="1"/>
    <col min="785" max="785" width="41.28515625" customWidth="1"/>
    <col min="786" max="786" width="4.85546875" customWidth="1"/>
    <col min="787" max="787" width="15.42578125" customWidth="1"/>
    <col min="788" max="788" width="41.28515625" customWidth="1"/>
    <col min="789" max="789" width="1.85546875" customWidth="1"/>
    <col min="790" max="790" width="2.140625" customWidth="1"/>
    <col min="791" max="791" width="2.7109375" customWidth="1"/>
    <col min="792" max="792" width="27.42578125" customWidth="1"/>
    <col min="793" max="793" width="57.5703125" bestFit="1" customWidth="1"/>
    <col min="1025" max="1025" width="14.7109375" customWidth="1"/>
    <col min="1026" max="1026" width="55.7109375" customWidth="1"/>
    <col min="1027" max="1037" width="4.28515625" customWidth="1"/>
    <col min="1038" max="1038" width="6.7109375" customWidth="1"/>
    <col min="1039" max="1039" width="4.85546875" customWidth="1"/>
    <col min="1040" max="1040" width="15.42578125" customWidth="1"/>
    <col min="1041" max="1041" width="41.28515625" customWidth="1"/>
    <col min="1042" max="1042" width="4.85546875" customWidth="1"/>
    <col min="1043" max="1043" width="15.42578125" customWidth="1"/>
    <col min="1044" max="1044" width="41.28515625" customWidth="1"/>
    <col min="1045" max="1045" width="1.85546875" customWidth="1"/>
    <col min="1046" max="1046" width="2.140625" customWidth="1"/>
    <col min="1047" max="1047" width="2.7109375" customWidth="1"/>
    <col min="1048" max="1048" width="27.42578125" customWidth="1"/>
    <col min="1049" max="1049" width="57.5703125" bestFit="1" customWidth="1"/>
    <col min="1281" max="1281" width="14.7109375" customWidth="1"/>
    <col min="1282" max="1282" width="55.7109375" customWidth="1"/>
    <col min="1283" max="1293" width="4.28515625" customWidth="1"/>
    <col min="1294" max="1294" width="6.7109375" customWidth="1"/>
    <col min="1295" max="1295" width="4.85546875" customWidth="1"/>
    <col min="1296" max="1296" width="15.42578125" customWidth="1"/>
    <col min="1297" max="1297" width="41.28515625" customWidth="1"/>
    <col min="1298" max="1298" width="4.85546875" customWidth="1"/>
    <col min="1299" max="1299" width="15.42578125" customWidth="1"/>
    <col min="1300" max="1300" width="41.28515625" customWidth="1"/>
    <col min="1301" max="1301" width="1.85546875" customWidth="1"/>
    <col min="1302" max="1302" width="2.140625" customWidth="1"/>
    <col min="1303" max="1303" width="2.7109375" customWidth="1"/>
    <col min="1304" max="1304" width="27.42578125" customWidth="1"/>
    <col min="1305" max="1305" width="57.5703125" bestFit="1" customWidth="1"/>
    <col min="1537" max="1537" width="14.7109375" customWidth="1"/>
    <col min="1538" max="1538" width="55.7109375" customWidth="1"/>
    <col min="1539" max="1549" width="4.28515625" customWidth="1"/>
    <col min="1550" max="1550" width="6.7109375" customWidth="1"/>
    <col min="1551" max="1551" width="4.85546875" customWidth="1"/>
    <col min="1552" max="1552" width="15.42578125" customWidth="1"/>
    <col min="1553" max="1553" width="41.28515625" customWidth="1"/>
    <col min="1554" max="1554" width="4.85546875" customWidth="1"/>
    <col min="1555" max="1555" width="15.42578125" customWidth="1"/>
    <col min="1556" max="1556" width="41.28515625" customWidth="1"/>
    <col min="1557" max="1557" width="1.85546875" customWidth="1"/>
    <col min="1558" max="1558" width="2.140625" customWidth="1"/>
    <col min="1559" max="1559" width="2.7109375" customWidth="1"/>
    <col min="1560" max="1560" width="27.42578125" customWidth="1"/>
    <col min="1561" max="1561" width="57.5703125" bestFit="1" customWidth="1"/>
    <col min="1793" max="1793" width="14.7109375" customWidth="1"/>
    <col min="1794" max="1794" width="55.7109375" customWidth="1"/>
    <col min="1795" max="1805" width="4.28515625" customWidth="1"/>
    <col min="1806" max="1806" width="6.7109375" customWidth="1"/>
    <col min="1807" max="1807" width="4.85546875" customWidth="1"/>
    <col min="1808" max="1808" width="15.42578125" customWidth="1"/>
    <col min="1809" max="1809" width="41.28515625" customWidth="1"/>
    <col min="1810" max="1810" width="4.85546875" customWidth="1"/>
    <col min="1811" max="1811" width="15.42578125" customWidth="1"/>
    <col min="1812" max="1812" width="41.28515625" customWidth="1"/>
    <col min="1813" max="1813" width="1.85546875" customWidth="1"/>
    <col min="1814" max="1814" width="2.140625" customWidth="1"/>
    <col min="1815" max="1815" width="2.7109375" customWidth="1"/>
    <col min="1816" max="1816" width="27.42578125" customWidth="1"/>
    <col min="1817" max="1817" width="57.5703125" bestFit="1" customWidth="1"/>
    <col min="2049" max="2049" width="14.7109375" customWidth="1"/>
    <col min="2050" max="2050" width="55.7109375" customWidth="1"/>
    <col min="2051" max="2061" width="4.28515625" customWidth="1"/>
    <col min="2062" max="2062" width="6.7109375" customWidth="1"/>
    <col min="2063" max="2063" width="4.85546875" customWidth="1"/>
    <col min="2064" max="2064" width="15.42578125" customWidth="1"/>
    <col min="2065" max="2065" width="41.28515625" customWidth="1"/>
    <col min="2066" max="2066" width="4.85546875" customWidth="1"/>
    <col min="2067" max="2067" width="15.42578125" customWidth="1"/>
    <col min="2068" max="2068" width="41.28515625" customWidth="1"/>
    <col min="2069" max="2069" width="1.85546875" customWidth="1"/>
    <col min="2070" max="2070" width="2.140625" customWidth="1"/>
    <col min="2071" max="2071" width="2.7109375" customWidth="1"/>
    <col min="2072" max="2072" width="27.42578125" customWidth="1"/>
    <col min="2073" max="2073" width="57.5703125" bestFit="1" customWidth="1"/>
    <col min="2305" max="2305" width="14.7109375" customWidth="1"/>
    <col min="2306" max="2306" width="55.7109375" customWidth="1"/>
    <col min="2307" max="2317" width="4.28515625" customWidth="1"/>
    <col min="2318" max="2318" width="6.7109375" customWidth="1"/>
    <col min="2319" max="2319" width="4.85546875" customWidth="1"/>
    <col min="2320" max="2320" width="15.42578125" customWidth="1"/>
    <col min="2321" max="2321" width="41.28515625" customWidth="1"/>
    <col min="2322" max="2322" width="4.85546875" customWidth="1"/>
    <col min="2323" max="2323" width="15.42578125" customWidth="1"/>
    <col min="2324" max="2324" width="41.28515625" customWidth="1"/>
    <col min="2325" max="2325" width="1.85546875" customWidth="1"/>
    <col min="2326" max="2326" width="2.140625" customWidth="1"/>
    <col min="2327" max="2327" width="2.7109375" customWidth="1"/>
    <col min="2328" max="2328" width="27.42578125" customWidth="1"/>
    <col min="2329" max="2329" width="57.5703125" bestFit="1" customWidth="1"/>
    <col min="2561" max="2561" width="14.7109375" customWidth="1"/>
    <col min="2562" max="2562" width="55.7109375" customWidth="1"/>
    <col min="2563" max="2573" width="4.28515625" customWidth="1"/>
    <col min="2574" max="2574" width="6.7109375" customWidth="1"/>
    <col min="2575" max="2575" width="4.85546875" customWidth="1"/>
    <col min="2576" max="2576" width="15.42578125" customWidth="1"/>
    <col min="2577" max="2577" width="41.28515625" customWidth="1"/>
    <col min="2578" max="2578" width="4.85546875" customWidth="1"/>
    <col min="2579" max="2579" width="15.42578125" customWidth="1"/>
    <col min="2580" max="2580" width="41.28515625" customWidth="1"/>
    <col min="2581" max="2581" width="1.85546875" customWidth="1"/>
    <col min="2582" max="2582" width="2.140625" customWidth="1"/>
    <col min="2583" max="2583" width="2.7109375" customWidth="1"/>
    <col min="2584" max="2584" width="27.42578125" customWidth="1"/>
    <col min="2585" max="2585" width="57.5703125" bestFit="1" customWidth="1"/>
    <col min="2817" max="2817" width="14.7109375" customWidth="1"/>
    <col min="2818" max="2818" width="55.7109375" customWidth="1"/>
    <col min="2819" max="2829" width="4.28515625" customWidth="1"/>
    <col min="2830" max="2830" width="6.7109375" customWidth="1"/>
    <col min="2831" max="2831" width="4.85546875" customWidth="1"/>
    <col min="2832" max="2832" width="15.42578125" customWidth="1"/>
    <col min="2833" max="2833" width="41.28515625" customWidth="1"/>
    <col min="2834" max="2834" width="4.85546875" customWidth="1"/>
    <col min="2835" max="2835" width="15.42578125" customWidth="1"/>
    <col min="2836" max="2836" width="41.28515625" customWidth="1"/>
    <col min="2837" max="2837" width="1.85546875" customWidth="1"/>
    <col min="2838" max="2838" width="2.140625" customWidth="1"/>
    <col min="2839" max="2839" width="2.7109375" customWidth="1"/>
    <col min="2840" max="2840" width="27.42578125" customWidth="1"/>
    <col min="2841" max="2841" width="57.5703125" bestFit="1" customWidth="1"/>
    <col min="3073" max="3073" width="14.7109375" customWidth="1"/>
    <col min="3074" max="3074" width="55.7109375" customWidth="1"/>
    <col min="3075" max="3085" width="4.28515625" customWidth="1"/>
    <col min="3086" max="3086" width="6.7109375" customWidth="1"/>
    <col min="3087" max="3087" width="4.85546875" customWidth="1"/>
    <col min="3088" max="3088" width="15.42578125" customWidth="1"/>
    <col min="3089" max="3089" width="41.28515625" customWidth="1"/>
    <col min="3090" max="3090" width="4.85546875" customWidth="1"/>
    <col min="3091" max="3091" width="15.42578125" customWidth="1"/>
    <col min="3092" max="3092" width="41.28515625" customWidth="1"/>
    <col min="3093" max="3093" width="1.85546875" customWidth="1"/>
    <col min="3094" max="3094" width="2.140625" customWidth="1"/>
    <col min="3095" max="3095" width="2.7109375" customWidth="1"/>
    <col min="3096" max="3096" width="27.42578125" customWidth="1"/>
    <col min="3097" max="3097" width="57.5703125" bestFit="1" customWidth="1"/>
    <col min="3329" max="3329" width="14.7109375" customWidth="1"/>
    <col min="3330" max="3330" width="55.7109375" customWidth="1"/>
    <col min="3331" max="3341" width="4.28515625" customWidth="1"/>
    <col min="3342" max="3342" width="6.7109375" customWidth="1"/>
    <col min="3343" max="3343" width="4.85546875" customWidth="1"/>
    <col min="3344" max="3344" width="15.42578125" customWidth="1"/>
    <col min="3345" max="3345" width="41.28515625" customWidth="1"/>
    <col min="3346" max="3346" width="4.85546875" customWidth="1"/>
    <col min="3347" max="3347" width="15.42578125" customWidth="1"/>
    <col min="3348" max="3348" width="41.28515625" customWidth="1"/>
    <col min="3349" max="3349" width="1.85546875" customWidth="1"/>
    <col min="3350" max="3350" width="2.140625" customWidth="1"/>
    <col min="3351" max="3351" width="2.7109375" customWidth="1"/>
    <col min="3352" max="3352" width="27.42578125" customWidth="1"/>
    <col min="3353" max="3353" width="57.5703125" bestFit="1" customWidth="1"/>
    <col min="3585" max="3585" width="14.7109375" customWidth="1"/>
    <col min="3586" max="3586" width="55.7109375" customWidth="1"/>
    <col min="3587" max="3597" width="4.28515625" customWidth="1"/>
    <col min="3598" max="3598" width="6.7109375" customWidth="1"/>
    <col min="3599" max="3599" width="4.85546875" customWidth="1"/>
    <col min="3600" max="3600" width="15.42578125" customWidth="1"/>
    <col min="3601" max="3601" width="41.28515625" customWidth="1"/>
    <col min="3602" max="3602" width="4.85546875" customWidth="1"/>
    <col min="3603" max="3603" width="15.42578125" customWidth="1"/>
    <col min="3604" max="3604" width="41.28515625" customWidth="1"/>
    <col min="3605" max="3605" width="1.85546875" customWidth="1"/>
    <col min="3606" max="3606" width="2.140625" customWidth="1"/>
    <col min="3607" max="3607" width="2.7109375" customWidth="1"/>
    <col min="3608" max="3608" width="27.42578125" customWidth="1"/>
    <col min="3609" max="3609" width="57.5703125" bestFit="1" customWidth="1"/>
    <col min="3841" max="3841" width="14.7109375" customWidth="1"/>
    <col min="3842" max="3842" width="55.7109375" customWidth="1"/>
    <col min="3843" max="3853" width="4.28515625" customWidth="1"/>
    <col min="3854" max="3854" width="6.7109375" customWidth="1"/>
    <col min="3855" max="3855" width="4.85546875" customWidth="1"/>
    <col min="3856" max="3856" width="15.42578125" customWidth="1"/>
    <col min="3857" max="3857" width="41.28515625" customWidth="1"/>
    <col min="3858" max="3858" width="4.85546875" customWidth="1"/>
    <col min="3859" max="3859" width="15.42578125" customWidth="1"/>
    <col min="3860" max="3860" width="41.28515625" customWidth="1"/>
    <col min="3861" max="3861" width="1.85546875" customWidth="1"/>
    <col min="3862" max="3862" width="2.140625" customWidth="1"/>
    <col min="3863" max="3863" width="2.7109375" customWidth="1"/>
    <col min="3864" max="3864" width="27.42578125" customWidth="1"/>
    <col min="3865" max="3865" width="57.5703125" bestFit="1" customWidth="1"/>
    <col min="4097" max="4097" width="14.7109375" customWidth="1"/>
    <col min="4098" max="4098" width="55.7109375" customWidth="1"/>
    <col min="4099" max="4109" width="4.28515625" customWidth="1"/>
    <col min="4110" max="4110" width="6.7109375" customWidth="1"/>
    <col min="4111" max="4111" width="4.85546875" customWidth="1"/>
    <col min="4112" max="4112" width="15.42578125" customWidth="1"/>
    <col min="4113" max="4113" width="41.28515625" customWidth="1"/>
    <col min="4114" max="4114" width="4.85546875" customWidth="1"/>
    <col min="4115" max="4115" width="15.42578125" customWidth="1"/>
    <col min="4116" max="4116" width="41.28515625" customWidth="1"/>
    <col min="4117" max="4117" width="1.85546875" customWidth="1"/>
    <col min="4118" max="4118" width="2.140625" customWidth="1"/>
    <col min="4119" max="4119" width="2.7109375" customWidth="1"/>
    <col min="4120" max="4120" width="27.42578125" customWidth="1"/>
    <col min="4121" max="4121" width="57.5703125" bestFit="1" customWidth="1"/>
    <col min="4353" max="4353" width="14.7109375" customWidth="1"/>
    <col min="4354" max="4354" width="55.7109375" customWidth="1"/>
    <col min="4355" max="4365" width="4.28515625" customWidth="1"/>
    <col min="4366" max="4366" width="6.7109375" customWidth="1"/>
    <col min="4367" max="4367" width="4.85546875" customWidth="1"/>
    <col min="4368" max="4368" width="15.42578125" customWidth="1"/>
    <col min="4369" max="4369" width="41.28515625" customWidth="1"/>
    <col min="4370" max="4370" width="4.85546875" customWidth="1"/>
    <col min="4371" max="4371" width="15.42578125" customWidth="1"/>
    <col min="4372" max="4372" width="41.28515625" customWidth="1"/>
    <col min="4373" max="4373" width="1.85546875" customWidth="1"/>
    <col min="4374" max="4374" width="2.140625" customWidth="1"/>
    <col min="4375" max="4375" width="2.7109375" customWidth="1"/>
    <col min="4376" max="4376" width="27.42578125" customWidth="1"/>
    <col min="4377" max="4377" width="57.5703125" bestFit="1" customWidth="1"/>
    <col min="4609" max="4609" width="14.7109375" customWidth="1"/>
    <col min="4610" max="4610" width="55.7109375" customWidth="1"/>
    <col min="4611" max="4621" width="4.28515625" customWidth="1"/>
    <col min="4622" max="4622" width="6.7109375" customWidth="1"/>
    <col min="4623" max="4623" width="4.85546875" customWidth="1"/>
    <col min="4624" max="4624" width="15.42578125" customWidth="1"/>
    <col min="4625" max="4625" width="41.28515625" customWidth="1"/>
    <col min="4626" max="4626" width="4.85546875" customWidth="1"/>
    <col min="4627" max="4627" width="15.42578125" customWidth="1"/>
    <col min="4628" max="4628" width="41.28515625" customWidth="1"/>
    <col min="4629" max="4629" width="1.85546875" customWidth="1"/>
    <col min="4630" max="4630" width="2.140625" customWidth="1"/>
    <col min="4631" max="4631" width="2.7109375" customWidth="1"/>
    <col min="4632" max="4632" width="27.42578125" customWidth="1"/>
    <col min="4633" max="4633" width="57.5703125" bestFit="1" customWidth="1"/>
    <col min="4865" max="4865" width="14.7109375" customWidth="1"/>
    <col min="4866" max="4866" width="55.7109375" customWidth="1"/>
    <col min="4867" max="4877" width="4.28515625" customWidth="1"/>
    <col min="4878" max="4878" width="6.7109375" customWidth="1"/>
    <col min="4879" max="4879" width="4.85546875" customWidth="1"/>
    <col min="4880" max="4880" width="15.42578125" customWidth="1"/>
    <col min="4881" max="4881" width="41.28515625" customWidth="1"/>
    <col min="4882" max="4882" width="4.85546875" customWidth="1"/>
    <col min="4883" max="4883" width="15.42578125" customWidth="1"/>
    <col min="4884" max="4884" width="41.28515625" customWidth="1"/>
    <col min="4885" max="4885" width="1.85546875" customWidth="1"/>
    <col min="4886" max="4886" width="2.140625" customWidth="1"/>
    <col min="4887" max="4887" width="2.7109375" customWidth="1"/>
    <col min="4888" max="4888" width="27.42578125" customWidth="1"/>
    <col min="4889" max="4889" width="57.5703125" bestFit="1" customWidth="1"/>
    <col min="5121" max="5121" width="14.7109375" customWidth="1"/>
    <col min="5122" max="5122" width="55.7109375" customWidth="1"/>
    <col min="5123" max="5133" width="4.28515625" customWidth="1"/>
    <col min="5134" max="5134" width="6.7109375" customWidth="1"/>
    <col min="5135" max="5135" width="4.85546875" customWidth="1"/>
    <col min="5136" max="5136" width="15.42578125" customWidth="1"/>
    <col min="5137" max="5137" width="41.28515625" customWidth="1"/>
    <col min="5138" max="5138" width="4.85546875" customWidth="1"/>
    <col min="5139" max="5139" width="15.42578125" customWidth="1"/>
    <col min="5140" max="5140" width="41.28515625" customWidth="1"/>
    <col min="5141" max="5141" width="1.85546875" customWidth="1"/>
    <col min="5142" max="5142" width="2.140625" customWidth="1"/>
    <col min="5143" max="5143" width="2.7109375" customWidth="1"/>
    <col min="5144" max="5144" width="27.42578125" customWidth="1"/>
    <col min="5145" max="5145" width="57.5703125" bestFit="1" customWidth="1"/>
    <col min="5377" max="5377" width="14.7109375" customWidth="1"/>
    <col min="5378" max="5378" width="55.7109375" customWidth="1"/>
    <col min="5379" max="5389" width="4.28515625" customWidth="1"/>
    <col min="5390" max="5390" width="6.7109375" customWidth="1"/>
    <col min="5391" max="5391" width="4.85546875" customWidth="1"/>
    <col min="5392" max="5392" width="15.42578125" customWidth="1"/>
    <col min="5393" max="5393" width="41.28515625" customWidth="1"/>
    <col min="5394" max="5394" width="4.85546875" customWidth="1"/>
    <col min="5395" max="5395" width="15.42578125" customWidth="1"/>
    <col min="5396" max="5396" width="41.28515625" customWidth="1"/>
    <col min="5397" max="5397" width="1.85546875" customWidth="1"/>
    <col min="5398" max="5398" width="2.140625" customWidth="1"/>
    <col min="5399" max="5399" width="2.7109375" customWidth="1"/>
    <col min="5400" max="5400" width="27.42578125" customWidth="1"/>
    <col min="5401" max="5401" width="57.5703125" bestFit="1" customWidth="1"/>
    <col min="5633" max="5633" width="14.7109375" customWidth="1"/>
    <col min="5634" max="5634" width="55.7109375" customWidth="1"/>
    <col min="5635" max="5645" width="4.28515625" customWidth="1"/>
    <col min="5646" max="5646" width="6.7109375" customWidth="1"/>
    <col min="5647" max="5647" width="4.85546875" customWidth="1"/>
    <col min="5648" max="5648" width="15.42578125" customWidth="1"/>
    <col min="5649" max="5649" width="41.28515625" customWidth="1"/>
    <col min="5650" max="5650" width="4.85546875" customWidth="1"/>
    <col min="5651" max="5651" width="15.42578125" customWidth="1"/>
    <col min="5652" max="5652" width="41.28515625" customWidth="1"/>
    <col min="5653" max="5653" width="1.85546875" customWidth="1"/>
    <col min="5654" max="5654" width="2.140625" customWidth="1"/>
    <col min="5655" max="5655" width="2.7109375" customWidth="1"/>
    <col min="5656" max="5656" width="27.42578125" customWidth="1"/>
    <col min="5657" max="5657" width="57.5703125" bestFit="1" customWidth="1"/>
    <col min="5889" max="5889" width="14.7109375" customWidth="1"/>
    <col min="5890" max="5890" width="55.7109375" customWidth="1"/>
    <col min="5891" max="5901" width="4.28515625" customWidth="1"/>
    <col min="5902" max="5902" width="6.7109375" customWidth="1"/>
    <col min="5903" max="5903" width="4.85546875" customWidth="1"/>
    <col min="5904" max="5904" width="15.42578125" customWidth="1"/>
    <col min="5905" max="5905" width="41.28515625" customWidth="1"/>
    <col min="5906" max="5906" width="4.85546875" customWidth="1"/>
    <col min="5907" max="5907" width="15.42578125" customWidth="1"/>
    <col min="5908" max="5908" width="41.28515625" customWidth="1"/>
    <col min="5909" max="5909" width="1.85546875" customWidth="1"/>
    <col min="5910" max="5910" width="2.140625" customWidth="1"/>
    <col min="5911" max="5911" width="2.7109375" customWidth="1"/>
    <col min="5912" max="5912" width="27.42578125" customWidth="1"/>
    <col min="5913" max="5913" width="57.5703125" bestFit="1" customWidth="1"/>
    <col min="6145" max="6145" width="14.7109375" customWidth="1"/>
    <col min="6146" max="6146" width="55.7109375" customWidth="1"/>
    <col min="6147" max="6157" width="4.28515625" customWidth="1"/>
    <col min="6158" max="6158" width="6.7109375" customWidth="1"/>
    <col min="6159" max="6159" width="4.85546875" customWidth="1"/>
    <col min="6160" max="6160" width="15.42578125" customWidth="1"/>
    <col min="6161" max="6161" width="41.28515625" customWidth="1"/>
    <col min="6162" max="6162" width="4.85546875" customWidth="1"/>
    <col min="6163" max="6163" width="15.42578125" customWidth="1"/>
    <col min="6164" max="6164" width="41.28515625" customWidth="1"/>
    <col min="6165" max="6165" width="1.85546875" customWidth="1"/>
    <col min="6166" max="6166" width="2.140625" customWidth="1"/>
    <col min="6167" max="6167" width="2.7109375" customWidth="1"/>
    <col min="6168" max="6168" width="27.42578125" customWidth="1"/>
    <col min="6169" max="6169" width="57.5703125" bestFit="1" customWidth="1"/>
    <col min="6401" max="6401" width="14.7109375" customWidth="1"/>
    <col min="6402" max="6402" width="55.7109375" customWidth="1"/>
    <col min="6403" max="6413" width="4.28515625" customWidth="1"/>
    <col min="6414" max="6414" width="6.7109375" customWidth="1"/>
    <col min="6415" max="6415" width="4.85546875" customWidth="1"/>
    <col min="6416" max="6416" width="15.42578125" customWidth="1"/>
    <col min="6417" max="6417" width="41.28515625" customWidth="1"/>
    <col min="6418" max="6418" width="4.85546875" customWidth="1"/>
    <col min="6419" max="6419" width="15.42578125" customWidth="1"/>
    <col min="6420" max="6420" width="41.28515625" customWidth="1"/>
    <col min="6421" max="6421" width="1.85546875" customWidth="1"/>
    <col min="6422" max="6422" width="2.140625" customWidth="1"/>
    <col min="6423" max="6423" width="2.7109375" customWidth="1"/>
    <col min="6424" max="6424" width="27.42578125" customWidth="1"/>
    <col min="6425" max="6425" width="57.5703125" bestFit="1" customWidth="1"/>
    <col min="6657" max="6657" width="14.7109375" customWidth="1"/>
    <col min="6658" max="6658" width="55.7109375" customWidth="1"/>
    <col min="6659" max="6669" width="4.28515625" customWidth="1"/>
    <col min="6670" max="6670" width="6.7109375" customWidth="1"/>
    <col min="6671" max="6671" width="4.85546875" customWidth="1"/>
    <col min="6672" max="6672" width="15.42578125" customWidth="1"/>
    <col min="6673" max="6673" width="41.28515625" customWidth="1"/>
    <col min="6674" max="6674" width="4.85546875" customWidth="1"/>
    <col min="6675" max="6675" width="15.42578125" customWidth="1"/>
    <col min="6676" max="6676" width="41.28515625" customWidth="1"/>
    <col min="6677" max="6677" width="1.85546875" customWidth="1"/>
    <col min="6678" max="6678" width="2.140625" customWidth="1"/>
    <col min="6679" max="6679" width="2.7109375" customWidth="1"/>
    <col min="6680" max="6680" width="27.42578125" customWidth="1"/>
    <col min="6681" max="6681" width="57.5703125" bestFit="1" customWidth="1"/>
    <col min="6913" max="6913" width="14.7109375" customWidth="1"/>
    <col min="6914" max="6914" width="55.7109375" customWidth="1"/>
    <col min="6915" max="6925" width="4.28515625" customWidth="1"/>
    <col min="6926" max="6926" width="6.7109375" customWidth="1"/>
    <col min="6927" max="6927" width="4.85546875" customWidth="1"/>
    <col min="6928" max="6928" width="15.42578125" customWidth="1"/>
    <col min="6929" max="6929" width="41.28515625" customWidth="1"/>
    <col min="6930" max="6930" width="4.85546875" customWidth="1"/>
    <col min="6931" max="6931" width="15.42578125" customWidth="1"/>
    <col min="6932" max="6932" width="41.28515625" customWidth="1"/>
    <col min="6933" max="6933" width="1.85546875" customWidth="1"/>
    <col min="6934" max="6934" width="2.140625" customWidth="1"/>
    <col min="6935" max="6935" width="2.7109375" customWidth="1"/>
    <col min="6936" max="6936" width="27.42578125" customWidth="1"/>
    <col min="6937" max="6937" width="57.5703125" bestFit="1" customWidth="1"/>
    <col min="7169" max="7169" width="14.7109375" customWidth="1"/>
    <col min="7170" max="7170" width="55.7109375" customWidth="1"/>
    <col min="7171" max="7181" width="4.28515625" customWidth="1"/>
    <col min="7182" max="7182" width="6.7109375" customWidth="1"/>
    <col min="7183" max="7183" width="4.85546875" customWidth="1"/>
    <col min="7184" max="7184" width="15.42578125" customWidth="1"/>
    <col min="7185" max="7185" width="41.28515625" customWidth="1"/>
    <col min="7186" max="7186" width="4.85546875" customWidth="1"/>
    <col min="7187" max="7187" width="15.42578125" customWidth="1"/>
    <col min="7188" max="7188" width="41.28515625" customWidth="1"/>
    <col min="7189" max="7189" width="1.85546875" customWidth="1"/>
    <col min="7190" max="7190" width="2.140625" customWidth="1"/>
    <col min="7191" max="7191" width="2.7109375" customWidth="1"/>
    <col min="7192" max="7192" width="27.42578125" customWidth="1"/>
    <col min="7193" max="7193" width="57.5703125" bestFit="1" customWidth="1"/>
    <col min="7425" max="7425" width="14.7109375" customWidth="1"/>
    <col min="7426" max="7426" width="55.7109375" customWidth="1"/>
    <col min="7427" max="7437" width="4.28515625" customWidth="1"/>
    <col min="7438" max="7438" width="6.7109375" customWidth="1"/>
    <col min="7439" max="7439" width="4.85546875" customWidth="1"/>
    <col min="7440" max="7440" width="15.42578125" customWidth="1"/>
    <col min="7441" max="7441" width="41.28515625" customWidth="1"/>
    <col min="7442" max="7442" width="4.85546875" customWidth="1"/>
    <col min="7443" max="7443" width="15.42578125" customWidth="1"/>
    <col min="7444" max="7444" width="41.28515625" customWidth="1"/>
    <col min="7445" max="7445" width="1.85546875" customWidth="1"/>
    <col min="7446" max="7446" width="2.140625" customWidth="1"/>
    <col min="7447" max="7447" width="2.7109375" customWidth="1"/>
    <col min="7448" max="7448" width="27.42578125" customWidth="1"/>
    <col min="7449" max="7449" width="57.5703125" bestFit="1" customWidth="1"/>
    <col min="7681" max="7681" width="14.7109375" customWidth="1"/>
    <col min="7682" max="7682" width="55.7109375" customWidth="1"/>
    <col min="7683" max="7693" width="4.28515625" customWidth="1"/>
    <col min="7694" max="7694" width="6.7109375" customWidth="1"/>
    <col min="7695" max="7695" width="4.85546875" customWidth="1"/>
    <col min="7696" max="7696" width="15.42578125" customWidth="1"/>
    <col min="7697" max="7697" width="41.28515625" customWidth="1"/>
    <col min="7698" max="7698" width="4.85546875" customWidth="1"/>
    <col min="7699" max="7699" width="15.42578125" customWidth="1"/>
    <col min="7700" max="7700" width="41.28515625" customWidth="1"/>
    <col min="7701" max="7701" width="1.85546875" customWidth="1"/>
    <col min="7702" max="7702" width="2.140625" customWidth="1"/>
    <col min="7703" max="7703" width="2.7109375" customWidth="1"/>
    <col min="7704" max="7704" width="27.42578125" customWidth="1"/>
    <col min="7705" max="7705" width="57.5703125" bestFit="1" customWidth="1"/>
    <col min="7937" max="7937" width="14.7109375" customWidth="1"/>
    <col min="7938" max="7938" width="55.7109375" customWidth="1"/>
    <col min="7939" max="7949" width="4.28515625" customWidth="1"/>
    <col min="7950" max="7950" width="6.7109375" customWidth="1"/>
    <col min="7951" max="7951" width="4.85546875" customWidth="1"/>
    <col min="7952" max="7952" width="15.42578125" customWidth="1"/>
    <col min="7953" max="7953" width="41.28515625" customWidth="1"/>
    <col min="7954" max="7954" width="4.85546875" customWidth="1"/>
    <col min="7955" max="7955" width="15.42578125" customWidth="1"/>
    <col min="7956" max="7956" width="41.28515625" customWidth="1"/>
    <col min="7957" max="7957" width="1.85546875" customWidth="1"/>
    <col min="7958" max="7958" width="2.140625" customWidth="1"/>
    <col min="7959" max="7959" width="2.7109375" customWidth="1"/>
    <col min="7960" max="7960" width="27.42578125" customWidth="1"/>
    <col min="7961" max="7961" width="57.5703125" bestFit="1" customWidth="1"/>
    <col min="8193" max="8193" width="14.7109375" customWidth="1"/>
    <col min="8194" max="8194" width="55.7109375" customWidth="1"/>
    <col min="8195" max="8205" width="4.28515625" customWidth="1"/>
    <col min="8206" max="8206" width="6.7109375" customWidth="1"/>
    <col min="8207" max="8207" width="4.85546875" customWidth="1"/>
    <col min="8208" max="8208" width="15.42578125" customWidth="1"/>
    <col min="8209" max="8209" width="41.28515625" customWidth="1"/>
    <col min="8210" max="8210" width="4.85546875" customWidth="1"/>
    <col min="8211" max="8211" width="15.42578125" customWidth="1"/>
    <col min="8212" max="8212" width="41.28515625" customWidth="1"/>
    <col min="8213" max="8213" width="1.85546875" customWidth="1"/>
    <col min="8214" max="8214" width="2.140625" customWidth="1"/>
    <col min="8215" max="8215" width="2.7109375" customWidth="1"/>
    <col min="8216" max="8216" width="27.42578125" customWidth="1"/>
    <col min="8217" max="8217" width="57.5703125" bestFit="1" customWidth="1"/>
    <col min="8449" max="8449" width="14.7109375" customWidth="1"/>
    <col min="8450" max="8450" width="55.7109375" customWidth="1"/>
    <col min="8451" max="8461" width="4.28515625" customWidth="1"/>
    <col min="8462" max="8462" width="6.7109375" customWidth="1"/>
    <col min="8463" max="8463" width="4.85546875" customWidth="1"/>
    <col min="8464" max="8464" width="15.42578125" customWidth="1"/>
    <col min="8465" max="8465" width="41.28515625" customWidth="1"/>
    <col min="8466" max="8466" width="4.85546875" customWidth="1"/>
    <col min="8467" max="8467" width="15.42578125" customWidth="1"/>
    <col min="8468" max="8468" width="41.28515625" customWidth="1"/>
    <col min="8469" max="8469" width="1.85546875" customWidth="1"/>
    <col min="8470" max="8470" width="2.140625" customWidth="1"/>
    <col min="8471" max="8471" width="2.7109375" customWidth="1"/>
    <col min="8472" max="8472" width="27.42578125" customWidth="1"/>
    <col min="8473" max="8473" width="57.5703125" bestFit="1" customWidth="1"/>
    <col min="8705" max="8705" width="14.7109375" customWidth="1"/>
    <col min="8706" max="8706" width="55.7109375" customWidth="1"/>
    <col min="8707" max="8717" width="4.28515625" customWidth="1"/>
    <col min="8718" max="8718" width="6.7109375" customWidth="1"/>
    <col min="8719" max="8719" width="4.85546875" customWidth="1"/>
    <col min="8720" max="8720" width="15.42578125" customWidth="1"/>
    <col min="8721" max="8721" width="41.28515625" customWidth="1"/>
    <col min="8722" max="8722" width="4.85546875" customWidth="1"/>
    <col min="8723" max="8723" width="15.42578125" customWidth="1"/>
    <col min="8724" max="8724" width="41.28515625" customWidth="1"/>
    <col min="8725" max="8725" width="1.85546875" customWidth="1"/>
    <col min="8726" max="8726" width="2.140625" customWidth="1"/>
    <col min="8727" max="8727" width="2.7109375" customWidth="1"/>
    <col min="8728" max="8728" width="27.42578125" customWidth="1"/>
    <col min="8729" max="8729" width="57.5703125" bestFit="1" customWidth="1"/>
    <col min="8961" max="8961" width="14.7109375" customWidth="1"/>
    <col min="8962" max="8962" width="55.7109375" customWidth="1"/>
    <col min="8963" max="8973" width="4.28515625" customWidth="1"/>
    <col min="8974" max="8974" width="6.7109375" customWidth="1"/>
    <col min="8975" max="8975" width="4.85546875" customWidth="1"/>
    <col min="8976" max="8976" width="15.42578125" customWidth="1"/>
    <col min="8977" max="8977" width="41.28515625" customWidth="1"/>
    <col min="8978" max="8978" width="4.85546875" customWidth="1"/>
    <col min="8979" max="8979" width="15.42578125" customWidth="1"/>
    <col min="8980" max="8980" width="41.28515625" customWidth="1"/>
    <col min="8981" max="8981" width="1.85546875" customWidth="1"/>
    <col min="8982" max="8982" width="2.140625" customWidth="1"/>
    <col min="8983" max="8983" width="2.7109375" customWidth="1"/>
    <col min="8984" max="8984" width="27.42578125" customWidth="1"/>
    <col min="8985" max="8985" width="57.5703125" bestFit="1" customWidth="1"/>
    <col min="9217" max="9217" width="14.7109375" customWidth="1"/>
    <col min="9218" max="9218" width="55.7109375" customWidth="1"/>
    <col min="9219" max="9229" width="4.28515625" customWidth="1"/>
    <col min="9230" max="9230" width="6.7109375" customWidth="1"/>
    <col min="9231" max="9231" width="4.85546875" customWidth="1"/>
    <col min="9232" max="9232" width="15.42578125" customWidth="1"/>
    <col min="9233" max="9233" width="41.28515625" customWidth="1"/>
    <col min="9234" max="9234" width="4.85546875" customWidth="1"/>
    <col min="9235" max="9235" width="15.42578125" customWidth="1"/>
    <col min="9236" max="9236" width="41.28515625" customWidth="1"/>
    <col min="9237" max="9237" width="1.85546875" customWidth="1"/>
    <col min="9238" max="9238" width="2.140625" customWidth="1"/>
    <col min="9239" max="9239" width="2.7109375" customWidth="1"/>
    <col min="9240" max="9240" width="27.42578125" customWidth="1"/>
    <col min="9241" max="9241" width="57.5703125" bestFit="1" customWidth="1"/>
    <col min="9473" max="9473" width="14.7109375" customWidth="1"/>
    <col min="9474" max="9474" width="55.7109375" customWidth="1"/>
    <col min="9475" max="9485" width="4.28515625" customWidth="1"/>
    <col min="9486" max="9486" width="6.7109375" customWidth="1"/>
    <col min="9487" max="9487" width="4.85546875" customWidth="1"/>
    <col min="9488" max="9488" width="15.42578125" customWidth="1"/>
    <col min="9489" max="9489" width="41.28515625" customWidth="1"/>
    <col min="9490" max="9490" width="4.85546875" customWidth="1"/>
    <col min="9491" max="9491" width="15.42578125" customWidth="1"/>
    <col min="9492" max="9492" width="41.28515625" customWidth="1"/>
    <col min="9493" max="9493" width="1.85546875" customWidth="1"/>
    <col min="9494" max="9494" width="2.140625" customWidth="1"/>
    <col min="9495" max="9495" width="2.7109375" customWidth="1"/>
    <col min="9496" max="9496" width="27.42578125" customWidth="1"/>
    <col min="9497" max="9497" width="57.5703125" bestFit="1" customWidth="1"/>
    <col min="9729" max="9729" width="14.7109375" customWidth="1"/>
    <col min="9730" max="9730" width="55.7109375" customWidth="1"/>
    <col min="9731" max="9741" width="4.28515625" customWidth="1"/>
    <col min="9742" max="9742" width="6.7109375" customWidth="1"/>
    <col min="9743" max="9743" width="4.85546875" customWidth="1"/>
    <col min="9744" max="9744" width="15.42578125" customWidth="1"/>
    <col min="9745" max="9745" width="41.28515625" customWidth="1"/>
    <col min="9746" max="9746" width="4.85546875" customWidth="1"/>
    <col min="9747" max="9747" width="15.42578125" customWidth="1"/>
    <col min="9748" max="9748" width="41.28515625" customWidth="1"/>
    <col min="9749" max="9749" width="1.85546875" customWidth="1"/>
    <col min="9750" max="9750" width="2.140625" customWidth="1"/>
    <col min="9751" max="9751" width="2.7109375" customWidth="1"/>
    <col min="9752" max="9752" width="27.42578125" customWidth="1"/>
    <col min="9753" max="9753" width="57.5703125" bestFit="1" customWidth="1"/>
    <col min="9985" max="9985" width="14.7109375" customWidth="1"/>
    <col min="9986" max="9986" width="55.7109375" customWidth="1"/>
    <col min="9987" max="9997" width="4.28515625" customWidth="1"/>
    <col min="9998" max="9998" width="6.7109375" customWidth="1"/>
    <col min="9999" max="9999" width="4.85546875" customWidth="1"/>
    <col min="10000" max="10000" width="15.42578125" customWidth="1"/>
    <col min="10001" max="10001" width="41.28515625" customWidth="1"/>
    <col min="10002" max="10002" width="4.85546875" customWidth="1"/>
    <col min="10003" max="10003" width="15.42578125" customWidth="1"/>
    <col min="10004" max="10004" width="41.28515625" customWidth="1"/>
    <col min="10005" max="10005" width="1.85546875" customWidth="1"/>
    <col min="10006" max="10006" width="2.140625" customWidth="1"/>
    <col min="10007" max="10007" width="2.7109375" customWidth="1"/>
    <col min="10008" max="10008" width="27.42578125" customWidth="1"/>
    <col min="10009" max="10009" width="57.5703125" bestFit="1" customWidth="1"/>
    <col min="10241" max="10241" width="14.7109375" customWidth="1"/>
    <col min="10242" max="10242" width="55.7109375" customWidth="1"/>
    <col min="10243" max="10253" width="4.28515625" customWidth="1"/>
    <col min="10254" max="10254" width="6.7109375" customWidth="1"/>
    <col min="10255" max="10255" width="4.85546875" customWidth="1"/>
    <col min="10256" max="10256" width="15.42578125" customWidth="1"/>
    <col min="10257" max="10257" width="41.28515625" customWidth="1"/>
    <col min="10258" max="10258" width="4.85546875" customWidth="1"/>
    <col min="10259" max="10259" width="15.42578125" customWidth="1"/>
    <col min="10260" max="10260" width="41.28515625" customWidth="1"/>
    <col min="10261" max="10261" width="1.85546875" customWidth="1"/>
    <col min="10262" max="10262" width="2.140625" customWidth="1"/>
    <col min="10263" max="10263" width="2.7109375" customWidth="1"/>
    <col min="10264" max="10264" width="27.42578125" customWidth="1"/>
    <col min="10265" max="10265" width="57.5703125" bestFit="1" customWidth="1"/>
    <col min="10497" max="10497" width="14.7109375" customWidth="1"/>
    <col min="10498" max="10498" width="55.7109375" customWidth="1"/>
    <col min="10499" max="10509" width="4.28515625" customWidth="1"/>
    <col min="10510" max="10510" width="6.7109375" customWidth="1"/>
    <col min="10511" max="10511" width="4.85546875" customWidth="1"/>
    <col min="10512" max="10512" width="15.42578125" customWidth="1"/>
    <col min="10513" max="10513" width="41.28515625" customWidth="1"/>
    <col min="10514" max="10514" width="4.85546875" customWidth="1"/>
    <col min="10515" max="10515" width="15.42578125" customWidth="1"/>
    <col min="10516" max="10516" width="41.28515625" customWidth="1"/>
    <col min="10517" max="10517" width="1.85546875" customWidth="1"/>
    <col min="10518" max="10518" width="2.140625" customWidth="1"/>
    <col min="10519" max="10519" width="2.7109375" customWidth="1"/>
    <col min="10520" max="10520" width="27.42578125" customWidth="1"/>
    <col min="10521" max="10521" width="57.5703125" bestFit="1" customWidth="1"/>
    <col min="10753" max="10753" width="14.7109375" customWidth="1"/>
    <col min="10754" max="10754" width="55.7109375" customWidth="1"/>
    <col min="10755" max="10765" width="4.28515625" customWidth="1"/>
    <col min="10766" max="10766" width="6.7109375" customWidth="1"/>
    <col min="10767" max="10767" width="4.85546875" customWidth="1"/>
    <col min="10768" max="10768" width="15.42578125" customWidth="1"/>
    <col min="10769" max="10769" width="41.28515625" customWidth="1"/>
    <col min="10770" max="10770" width="4.85546875" customWidth="1"/>
    <col min="10771" max="10771" width="15.42578125" customWidth="1"/>
    <col min="10772" max="10772" width="41.28515625" customWidth="1"/>
    <col min="10773" max="10773" width="1.85546875" customWidth="1"/>
    <col min="10774" max="10774" width="2.140625" customWidth="1"/>
    <col min="10775" max="10775" width="2.7109375" customWidth="1"/>
    <col min="10776" max="10776" width="27.42578125" customWidth="1"/>
    <col min="10777" max="10777" width="57.5703125" bestFit="1" customWidth="1"/>
    <col min="11009" max="11009" width="14.7109375" customWidth="1"/>
    <col min="11010" max="11010" width="55.7109375" customWidth="1"/>
    <col min="11011" max="11021" width="4.28515625" customWidth="1"/>
    <col min="11022" max="11022" width="6.7109375" customWidth="1"/>
    <col min="11023" max="11023" width="4.85546875" customWidth="1"/>
    <col min="11024" max="11024" width="15.42578125" customWidth="1"/>
    <col min="11025" max="11025" width="41.28515625" customWidth="1"/>
    <col min="11026" max="11026" width="4.85546875" customWidth="1"/>
    <col min="11027" max="11027" width="15.42578125" customWidth="1"/>
    <col min="11028" max="11028" width="41.28515625" customWidth="1"/>
    <col min="11029" max="11029" width="1.85546875" customWidth="1"/>
    <col min="11030" max="11030" width="2.140625" customWidth="1"/>
    <col min="11031" max="11031" width="2.7109375" customWidth="1"/>
    <col min="11032" max="11032" width="27.42578125" customWidth="1"/>
    <col min="11033" max="11033" width="57.5703125" bestFit="1" customWidth="1"/>
    <col min="11265" max="11265" width="14.7109375" customWidth="1"/>
    <col min="11266" max="11266" width="55.7109375" customWidth="1"/>
    <col min="11267" max="11277" width="4.28515625" customWidth="1"/>
    <col min="11278" max="11278" width="6.7109375" customWidth="1"/>
    <col min="11279" max="11279" width="4.85546875" customWidth="1"/>
    <col min="11280" max="11280" width="15.42578125" customWidth="1"/>
    <col min="11281" max="11281" width="41.28515625" customWidth="1"/>
    <col min="11282" max="11282" width="4.85546875" customWidth="1"/>
    <col min="11283" max="11283" width="15.42578125" customWidth="1"/>
    <col min="11284" max="11284" width="41.28515625" customWidth="1"/>
    <col min="11285" max="11285" width="1.85546875" customWidth="1"/>
    <col min="11286" max="11286" width="2.140625" customWidth="1"/>
    <col min="11287" max="11287" width="2.7109375" customWidth="1"/>
    <col min="11288" max="11288" width="27.42578125" customWidth="1"/>
    <col min="11289" max="11289" width="57.5703125" bestFit="1" customWidth="1"/>
    <col min="11521" max="11521" width="14.7109375" customWidth="1"/>
    <col min="11522" max="11522" width="55.7109375" customWidth="1"/>
    <col min="11523" max="11533" width="4.28515625" customWidth="1"/>
    <col min="11534" max="11534" width="6.7109375" customWidth="1"/>
    <col min="11535" max="11535" width="4.85546875" customWidth="1"/>
    <col min="11536" max="11536" width="15.42578125" customWidth="1"/>
    <col min="11537" max="11537" width="41.28515625" customWidth="1"/>
    <col min="11538" max="11538" width="4.85546875" customWidth="1"/>
    <col min="11539" max="11539" width="15.42578125" customWidth="1"/>
    <col min="11540" max="11540" width="41.28515625" customWidth="1"/>
    <col min="11541" max="11541" width="1.85546875" customWidth="1"/>
    <col min="11542" max="11542" width="2.140625" customWidth="1"/>
    <col min="11543" max="11543" width="2.7109375" customWidth="1"/>
    <col min="11544" max="11544" width="27.42578125" customWidth="1"/>
    <col min="11545" max="11545" width="57.5703125" bestFit="1" customWidth="1"/>
    <col min="11777" max="11777" width="14.7109375" customWidth="1"/>
    <col min="11778" max="11778" width="55.7109375" customWidth="1"/>
    <col min="11779" max="11789" width="4.28515625" customWidth="1"/>
    <col min="11790" max="11790" width="6.7109375" customWidth="1"/>
    <col min="11791" max="11791" width="4.85546875" customWidth="1"/>
    <col min="11792" max="11792" width="15.42578125" customWidth="1"/>
    <col min="11793" max="11793" width="41.28515625" customWidth="1"/>
    <col min="11794" max="11794" width="4.85546875" customWidth="1"/>
    <col min="11795" max="11795" width="15.42578125" customWidth="1"/>
    <col min="11796" max="11796" width="41.28515625" customWidth="1"/>
    <col min="11797" max="11797" width="1.85546875" customWidth="1"/>
    <col min="11798" max="11798" width="2.140625" customWidth="1"/>
    <col min="11799" max="11799" width="2.7109375" customWidth="1"/>
    <col min="11800" max="11800" width="27.42578125" customWidth="1"/>
    <col min="11801" max="11801" width="57.5703125" bestFit="1" customWidth="1"/>
    <col min="12033" max="12033" width="14.7109375" customWidth="1"/>
    <col min="12034" max="12034" width="55.7109375" customWidth="1"/>
    <col min="12035" max="12045" width="4.28515625" customWidth="1"/>
    <col min="12046" max="12046" width="6.7109375" customWidth="1"/>
    <col min="12047" max="12047" width="4.85546875" customWidth="1"/>
    <col min="12048" max="12048" width="15.42578125" customWidth="1"/>
    <col min="12049" max="12049" width="41.28515625" customWidth="1"/>
    <col min="12050" max="12050" width="4.85546875" customWidth="1"/>
    <col min="12051" max="12051" width="15.42578125" customWidth="1"/>
    <col min="12052" max="12052" width="41.28515625" customWidth="1"/>
    <col min="12053" max="12053" width="1.85546875" customWidth="1"/>
    <col min="12054" max="12054" width="2.140625" customWidth="1"/>
    <col min="12055" max="12055" width="2.7109375" customWidth="1"/>
    <col min="12056" max="12056" width="27.42578125" customWidth="1"/>
    <col min="12057" max="12057" width="57.5703125" bestFit="1" customWidth="1"/>
    <col min="12289" max="12289" width="14.7109375" customWidth="1"/>
    <col min="12290" max="12290" width="55.7109375" customWidth="1"/>
    <col min="12291" max="12301" width="4.28515625" customWidth="1"/>
    <col min="12302" max="12302" width="6.7109375" customWidth="1"/>
    <col min="12303" max="12303" width="4.85546875" customWidth="1"/>
    <col min="12304" max="12304" width="15.42578125" customWidth="1"/>
    <col min="12305" max="12305" width="41.28515625" customWidth="1"/>
    <col min="12306" max="12306" width="4.85546875" customWidth="1"/>
    <col min="12307" max="12307" width="15.42578125" customWidth="1"/>
    <col min="12308" max="12308" width="41.28515625" customWidth="1"/>
    <col min="12309" max="12309" width="1.85546875" customWidth="1"/>
    <col min="12310" max="12310" width="2.140625" customWidth="1"/>
    <col min="12311" max="12311" width="2.7109375" customWidth="1"/>
    <col min="12312" max="12312" width="27.42578125" customWidth="1"/>
    <col min="12313" max="12313" width="57.5703125" bestFit="1" customWidth="1"/>
    <col min="12545" max="12545" width="14.7109375" customWidth="1"/>
    <col min="12546" max="12546" width="55.7109375" customWidth="1"/>
    <col min="12547" max="12557" width="4.28515625" customWidth="1"/>
    <col min="12558" max="12558" width="6.7109375" customWidth="1"/>
    <col min="12559" max="12559" width="4.85546875" customWidth="1"/>
    <col min="12560" max="12560" width="15.42578125" customWidth="1"/>
    <col min="12561" max="12561" width="41.28515625" customWidth="1"/>
    <col min="12562" max="12562" width="4.85546875" customWidth="1"/>
    <col min="12563" max="12563" width="15.42578125" customWidth="1"/>
    <col min="12564" max="12564" width="41.28515625" customWidth="1"/>
    <col min="12565" max="12565" width="1.85546875" customWidth="1"/>
    <col min="12566" max="12566" width="2.140625" customWidth="1"/>
    <col min="12567" max="12567" width="2.7109375" customWidth="1"/>
    <col min="12568" max="12568" width="27.42578125" customWidth="1"/>
    <col min="12569" max="12569" width="57.5703125" bestFit="1" customWidth="1"/>
    <col min="12801" max="12801" width="14.7109375" customWidth="1"/>
    <col min="12802" max="12802" width="55.7109375" customWidth="1"/>
    <col min="12803" max="12813" width="4.28515625" customWidth="1"/>
    <col min="12814" max="12814" width="6.7109375" customWidth="1"/>
    <col min="12815" max="12815" width="4.85546875" customWidth="1"/>
    <col min="12816" max="12816" width="15.42578125" customWidth="1"/>
    <col min="12817" max="12817" width="41.28515625" customWidth="1"/>
    <col min="12818" max="12818" width="4.85546875" customWidth="1"/>
    <col min="12819" max="12819" width="15.42578125" customWidth="1"/>
    <col min="12820" max="12820" width="41.28515625" customWidth="1"/>
    <col min="12821" max="12821" width="1.85546875" customWidth="1"/>
    <col min="12822" max="12822" width="2.140625" customWidth="1"/>
    <col min="12823" max="12823" width="2.7109375" customWidth="1"/>
    <col min="12824" max="12824" width="27.42578125" customWidth="1"/>
    <col min="12825" max="12825" width="57.5703125" bestFit="1" customWidth="1"/>
    <col min="13057" max="13057" width="14.7109375" customWidth="1"/>
    <col min="13058" max="13058" width="55.7109375" customWidth="1"/>
    <col min="13059" max="13069" width="4.28515625" customWidth="1"/>
    <col min="13070" max="13070" width="6.7109375" customWidth="1"/>
    <col min="13071" max="13071" width="4.85546875" customWidth="1"/>
    <col min="13072" max="13072" width="15.42578125" customWidth="1"/>
    <col min="13073" max="13073" width="41.28515625" customWidth="1"/>
    <col min="13074" max="13074" width="4.85546875" customWidth="1"/>
    <col min="13075" max="13075" width="15.42578125" customWidth="1"/>
    <col min="13076" max="13076" width="41.28515625" customWidth="1"/>
    <col min="13077" max="13077" width="1.85546875" customWidth="1"/>
    <col min="13078" max="13078" width="2.140625" customWidth="1"/>
    <col min="13079" max="13079" width="2.7109375" customWidth="1"/>
    <col min="13080" max="13080" width="27.42578125" customWidth="1"/>
    <col min="13081" max="13081" width="57.5703125" bestFit="1" customWidth="1"/>
    <col min="13313" max="13313" width="14.7109375" customWidth="1"/>
    <col min="13314" max="13314" width="55.7109375" customWidth="1"/>
    <col min="13315" max="13325" width="4.28515625" customWidth="1"/>
    <col min="13326" max="13326" width="6.7109375" customWidth="1"/>
    <col min="13327" max="13327" width="4.85546875" customWidth="1"/>
    <col min="13328" max="13328" width="15.42578125" customWidth="1"/>
    <col min="13329" max="13329" width="41.28515625" customWidth="1"/>
    <col min="13330" max="13330" width="4.85546875" customWidth="1"/>
    <col min="13331" max="13331" width="15.42578125" customWidth="1"/>
    <col min="13332" max="13332" width="41.28515625" customWidth="1"/>
    <col min="13333" max="13333" width="1.85546875" customWidth="1"/>
    <col min="13334" max="13334" width="2.140625" customWidth="1"/>
    <col min="13335" max="13335" width="2.7109375" customWidth="1"/>
    <col min="13336" max="13336" width="27.42578125" customWidth="1"/>
    <col min="13337" max="13337" width="57.5703125" bestFit="1" customWidth="1"/>
    <col min="13569" max="13569" width="14.7109375" customWidth="1"/>
    <col min="13570" max="13570" width="55.7109375" customWidth="1"/>
    <col min="13571" max="13581" width="4.28515625" customWidth="1"/>
    <col min="13582" max="13582" width="6.7109375" customWidth="1"/>
    <col min="13583" max="13583" width="4.85546875" customWidth="1"/>
    <col min="13584" max="13584" width="15.42578125" customWidth="1"/>
    <col min="13585" max="13585" width="41.28515625" customWidth="1"/>
    <col min="13586" max="13586" width="4.85546875" customWidth="1"/>
    <col min="13587" max="13587" width="15.42578125" customWidth="1"/>
    <col min="13588" max="13588" width="41.28515625" customWidth="1"/>
    <col min="13589" max="13589" width="1.85546875" customWidth="1"/>
    <col min="13590" max="13590" width="2.140625" customWidth="1"/>
    <col min="13591" max="13591" width="2.7109375" customWidth="1"/>
    <col min="13592" max="13592" width="27.42578125" customWidth="1"/>
    <col min="13593" max="13593" width="57.5703125" bestFit="1" customWidth="1"/>
    <col min="13825" max="13825" width="14.7109375" customWidth="1"/>
    <col min="13826" max="13826" width="55.7109375" customWidth="1"/>
    <col min="13827" max="13837" width="4.28515625" customWidth="1"/>
    <col min="13838" max="13838" width="6.7109375" customWidth="1"/>
    <col min="13839" max="13839" width="4.85546875" customWidth="1"/>
    <col min="13840" max="13840" width="15.42578125" customWidth="1"/>
    <col min="13841" max="13841" width="41.28515625" customWidth="1"/>
    <col min="13842" max="13842" width="4.85546875" customWidth="1"/>
    <col min="13843" max="13843" width="15.42578125" customWidth="1"/>
    <col min="13844" max="13844" width="41.28515625" customWidth="1"/>
    <col min="13845" max="13845" width="1.85546875" customWidth="1"/>
    <col min="13846" max="13846" width="2.140625" customWidth="1"/>
    <col min="13847" max="13847" width="2.7109375" customWidth="1"/>
    <col min="13848" max="13848" width="27.42578125" customWidth="1"/>
    <col min="13849" max="13849" width="57.5703125" bestFit="1" customWidth="1"/>
    <col min="14081" max="14081" width="14.7109375" customWidth="1"/>
    <col min="14082" max="14082" width="55.7109375" customWidth="1"/>
    <col min="14083" max="14093" width="4.28515625" customWidth="1"/>
    <col min="14094" max="14094" width="6.7109375" customWidth="1"/>
    <col min="14095" max="14095" width="4.85546875" customWidth="1"/>
    <col min="14096" max="14096" width="15.42578125" customWidth="1"/>
    <col min="14097" max="14097" width="41.28515625" customWidth="1"/>
    <col min="14098" max="14098" width="4.85546875" customWidth="1"/>
    <col min="14099" max="14099" width="15.42578125" customWidth="1"/>
    <col min="14100" max="14100" width="41.28515625" customWidth="1"/>
    <col min="14101" max="14101" width="1.85546875" customWidth="1"/>
    <col min="14102" max="14102" width="2.140625" customWidth="1"/>
    <col min="14103" max="14103" width="2.7109375" customWidth="1"/>
    <col min="14104" max="14104" width="27.42578125" customWidth="1"/>
    <col min="14105" max="14105" width="57.5703125" bestFit="1" customWidth="1"/>
    <col min="14337" max="14337" width="14.7109375" customWidth="1"/>
    <col min="14338" max="14338" width="55.7109375" customWidth="1"/>
    <col min="14339" max="14349" width="4.28515625" customWidth="1"/>
    <col min="14350" max="14350" width="6.7109375" customWidth="1"/>
    <col min="14351" max="14351" width="4.85546875" customWidth="1"/>
    <col min="14352" max="14352" width="15.42578125" customWidth="1"/>
    <col min="14353" max="14353" width="41.28515625" customWidth="1"/>
    <col min="14354" max="14354" width="4.85546875" customWidth="1"/>
    <col min="14355" max="14355" width="15.42578125" customWidth="1"/>
    <col min="14356" max="14356" width="41.28515625" customWidth="1"/>
    <col min="14357" max="14357" width="1.85546875" customWidth="1"/>
    <col min="14358" max="14358" width="2.140625" customWidth="1"/>
    <col min="14359" max="14359" width="2.7109375" customWidth="1"/>
    <col min="14360" max="14360" width="27.42578125" customWidth="1"/>
    <col min="14361" max="14361" width="57.5703125" bestFit="1" customWidth="1"/>
    <col min="14593" max="14593" width="14.7109375" customWidth="1"/>
    <col min="14594" max="14594" width="55.7109375" customWidth="1"/>
    <col min="14595" max="14605" width="4.28515625" customWidth="1"/>
    <col min="14606" max="14606" width="6.7109375" customWidth="1"/>
    <col min="14607" max="14607" width="4.85546875" customWidth="1"/>
    <col min="14608" max="14608" width="15.42578125" customWidth="1"/>
    <col min="14609" max="14609" width="41.28515625" customWidth="1"/>
    <col min="14610" max="14610" width="4.85546875" customWidth="1"/>
    <col min="14611" max="14611" width="15.42578125" customWidth="1"/>
    <col min="14612" max="14612" width="41.28515625" customWidth="1"/>
    <col min="14613" max="14613" width="1.85546875" customWidth="1"/>
    <col min="14614" max="14614" width="2.140625" customWidth="1"/>
    <col min="14615" max="14615" width="2.7109375" customWidth="1"/>
    <col min="14616" max="14616" width="27.42578125" customWidth="1"/>
    <col min="14617" max="14617" width="57.5703125" bestFit="1" customWidth="1"/>
    <col min="14849" max="14849" width="14.7109375" customWidth="1"/>
    <col min="14850" max="14850" width="55.7109375" customWidth="1"/>
    <col min="14851" max="14861" width="4.28515625" customWidth="1"/>
    <col min="14862" max="14862" width="6.7109375" customWidth="1"/>
    <col min="14863" max="14863" width="4.85546875" customWidth="1"/>
    <col min="14864" max="14864" width="15.42578125" customWidth="1"/>
    <col min="14865" max="14865" width="41.28515625" customWidth="1"/>
    <col min="14866" max="14866" width="4.85546875" customWidth="1"/>
    <col min="14867" max="14867" width="15.42578125" customWidth="1"/>
    <col min="14868" max="14868" width="41.28515625" customWidth="1"/>
    <col min="14869" max="14869" width="1.85546875" customWidth="1"/>
    <col min="14870" max="14870" width="2.140625" customWidth="1"/>
    <col min="14871" max="14871" width="2.7109375" customWidth="1"/>
    <col min="14872" max="14872" width="27.42578125" customWidth="1"/>
    <col min="14873" max="14873" width="57.5703125" bestFit="1" customWidth="1"/>
    <col min="15105" max="15105" width="14.7109375" customWidth="1"/>
    <col min="15106" max="15106" width="55.7109375" customWidth="1"/>
    <col min="15107" max="15117" width="4.28515625" customWidth="1"/>
    <col min="15118" max="15118" width="6.7109375" customWidth="1"/>
    <col min="15119" max="15119" width="4.85546875" customWidth="1"/>
    <col min="15120" max="15120" width="15.42578125" customWidth="1"/>
    <col min="15121" max="15121" width="41.28515625" customWidth="1"/>
    <col min="15122" max="15122" width="4.85546875" customWidth="1"/>
    <col min="15123" max="15123" width="15.42578125" customWidth="1"/>
    <col min="15124" max="15124" width="41.28515625" customWidth="1"/>
    <col min="15125" max="15125" width="1.85546875" customWidth="1"/>
    <col min="15126" max="15126" width="2.140625" customWidth="1"/>
    <col min="15127" max="15127" width="2.7109375" customWidth="1"/>
    <col min="15128" max="15128" width="27.42578125" customWidth="1"/>
    <col min="15129" max="15129" width="57.5703125" bestFit="1" customWidth="1"/>
    <col min="15361" max="15361" width="14.7109375" customWidth="1"/>
    <col min="15362" max="15362" width="55.7109375" customWidth="1"/>
    <col min="15363" max="15373" width="4.28515625" customWidth="1"/>
    <col min="15374" max="15374" width="6.7109375" customWidth="1"/>
    <col min="15375" max="15375" width="4.85546875" customWidth="1"/>
    <col min="15376" max="15376" width="15.42578125" customWidth="1"/>
    <col min="15377" max="15377" width="41.28515625" customWidth="1"/>
    <col min="15378" max="15378" width="4.85546875" customWidth="1"/>
    <col min="15379" max="15379" width="15.42578125" customWidth="1"/>
    <col min="15380" max="15380" width="41.28515625" customWidth="1"/>
    <col min="15381" max="15381" width="1.85546875" customWidth="1"/>
    <col min="15382" max="15382" width="2.140625" customWidth="1"/>
    <col min="15383" max="15383" width="2.7109375" customWidth="1"/>
    <col min="15384" max="15384" width="27.42578125" customWidth="1"/>
    <col min="15385" max="15385" width="57.5703125" bestFit="1" customWidth="1"/>
    <col min="15617" max="15617" width="14.7109375" customWidth="1"/>
    <col min="15618" max="15618" width="55.7109375" customWidth="1"/>
    <col min="15619" max="15629" width="4.28515625" customWidth="1"/>
    <col min="15630" max="15630" width="6.7109375" customWidth="1"/>
    <col min="15631" max="15631" width="4.85546875" customWidth="1"/>
    <col min="15632" max="15632" width="15.42578125" customWidth="1"/>
    <col min="15633" max="15633" width="41.28515625" customWidth="1"/>
    <col min="15634" max="15634" width="4.85546875" customWidth="1"/>
    <col min="15635" max="15635" width="15.42578125" customWidth="1"/>
    <col min="15636" max="15636" width="41.28515625" customWidth="1"/>
    <col min="15637" max="15637" width="1.85546875" customWidth="1"/>
    <col min="15638" max="15638" width="2.140625" customWidth="1"/>
    <col min="15639" max="15639" width="2.7109375" customWidth="1"/>
    <col min="15640" max="15640" width="27.42578125" customWidth="1"/>
    <col min="15641" max="15641" width="57.5703125" bestFit="1" customWidth="1"/>
    <col min="15873" max="15873" width="14.7109375" customWidth="1"/>
    <col min="15874" max="15874" width="55.7109375" customWidth="1"/>
    <col min="15875" max="15885" width="4.28515625" customWidth="1"/>
    <col min="15886" max="15886" width="6.7109375" customWidth="1"/>
    <col min="15887" max="15887" width="4.85546875" customWidth="1"/>
    <col min="15888" max="15888" width="15.42578125" customWidth="1"/>
    <col min="15889" max="15889" width="41.28515625" customWidth="1"/>
    <col min="15890" max="15890" width="4.85546875" customWidth="1"/>
    <col min="15891" max="15891" width="15.42578125" customWidth="1"/>
    <col min="15892" max="15892" width="41.28515625" customWidth="1"/>
    <col min="15893" max="15893" width="1.85546875" customWidth="1"/>
    <col min="15894" max="15894" width="2.140625" customWidth="1"/>
    <col min="15895" max="15895" width="2.7109375" customWidth="1"/>
    <col min="15896" max="15896" width="27.42578125" customWidth="1"/>
    <col min="15897" max="15897" width="57.5703125" bestFit="1" customWidth="1"/>
    <col min="16129" max="16129" width="14.7109375" customWidth="1"/>
    <col min="16130" max="16130" width="55.7109375" customWidth="1"/>
    <col min="16131" max="16141" width="4.28515625" customWidth="1"/>
    <col min="16142" max="16142" width="6.7109375" customWidth="1"/>
    <col min="16143" max="16143" width="4.85546875" customWidth="1"/>
    <col min="16144" max="16144" width="15.42578125" customWidth="1"/>
    <col min="16145" max="16145" width="41.28515625" customWidth="1"/>
    <col min="16146" max="16146" width="4.85546875" customWidth="1"/>
    <col min="16147" max="16147" width="15.42578125" customWidth="1"/>
    <col min="16148" max="16148" width="41.28515625" customWidth="1"/>
    <col min="16149" max="16149" width="1.85546875" customWidth="1"/>
    <col min="16150" max="16150" width="2.140625" customWidth="1"/>
    <col min="16151" max="16151" width="2.7109375" customWidth="1"/>
    <col min="16152" max="16152" width="27.42578125" customWidth="1"/>
    <col min="16153" max="16153" width="57.5703125" bestFit="1" customWidth="1"/>
  </cols>
  <sheetData>
    <row r="1" spans="1:25" ht="46.5" customHeight="1" thickBot="1" x14ac:dyDescent="0.3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1"/>
      <c r="R1" s="2"/>
      <c r="S1" s="3"/>
      <c r="T1" s="4"/>
      <c r="U1" s="5"/>
      <c r="V1" s="3"/>
      <c r="W1" s="5"/>
      <c r="X1" s="3"/>
      <c r="Y1" s="3"/>
    </row>
    <row r="2" spans="1:25" ht="16.5" thickTop="1" x14ac:dyDescent="0.25">
      <c r="A2" s="269" t="s">
        <v>1</v>
      </c>
      <c r="B2" s="271" t="s">
        <v>2</v>
      </c>
      <c r="C2" s="273" t="s">
        <v>3</v>
      </c>
      <c r="D2" s="274"/>
      <c r="E2" s="274"/>
      <c r="F2" s="274"/>
      <c r="G2" s="274"/>
      <c r="H2" s="275"/>
      <c r="I2" s="273" t="s">
        <v>4</v>
      </c>
      <c r="J2" s="274"/>
      <c r="K2" s="274"/>
      <c r="L2" s="274"/>
      <c r="M2" s="276" t="s">
        <v>5</v>
      </c>
      <c r="N2" s="276" t="s">
        <v>6</v>
      </c>
      <c r="O2" s="271" t="s">
        <v>7</v>
      </c>
      <c r="P2" s="271"/>
      <c r="Q2" s="271"/>
      <c r="R2" s="255" t="s">
        <v>8</v>
      </c>
      <c r="S2" s="256"/>
      <c r="T2" s="257"/>
      <c r="U2" s="255" t="s">
        <v>9</v>
      </c>
      <c r="V2" s="256"/>
      <c r="W2" s="257"/>
      <c r="X2" s="261" t="s">
        <v>10</v>
      </c>
      <c r="Y2" s="263"/>
    </row>
    <row r="3" spans="1:25" ht="15.75" customHeight="1" x14ac:dyDescent="0.25">
      <c r="A3" s="270"/>
      <c r="B3" s="272"/>
      <c r="C3" s="6">
        <v>1</v>
      </c>
      <c r="D3" s="7">
        <v>2</v>
      </c>
      <c r="E3" s="7">
        <v>3</v>
      </c>
      <c r="F3" s="7">
        <v>4</v>
      </c>
      <c r="G3" s="7">
        <v>5</v>
      </c>
      <c r="H3" s="8">
        <v>6</v>
      </c>
      <c r="I3" s="6" t="s">
        <v>11</v>
      </c>
      <c r="J3" s="7" t="s">
        <v>12</v>
      </c>
      <c r="K3" s="7" t="s">
        <v>13</v>
      </c>
      <c r="L3" s="7" t="s">
        <v>14</v>
      </c>
      <c r="M3" s="277"/>
      <c r="N3" s="277"/>
      <c r="O3" s="272"/>
      <c r="P3" s="272"/>
      <c r="Q3" s="272"/>
      <c r="R3" s="258"/>
      <c r="S3" s="259"/>
      <c r="T3" s="260"/>
      <c r="U3" s="258"/>
      <c r="V3" s="259"/>
      <c r="W3" s="260"/>
      <c r="X3" s="262"/>
      <c r="Y3" s="264"/>
    </row>
    <row r="4" spans="1:25" ht="12.75" customHeight="1" x14ac:dyDescent="0.25">
      <c r="A4" s="234" t="s">
        <v>15</v>
      </c>
      <c r="B4" s="252"/>
      <c r="C4" s="236"/>
      <c r="D4" s="237"/>
      <c r="E4" s="237"/>
      <c r="F4" s="237"/>
      <c r="G4" s="237"/>
      <c r="H4" s="238"/>
      <c r="I4" s="236"/>
      <c r="J4" s="237"/>
      <c r="K4" s="237"/>
      <c r="L4" s="237"/>
      <c r="M4" s="237"/>
      <c r="N4" s="238"/>
      <c r="O4" s="9"/>
      <c r="P4" s="10"/>
      <c r="Q4" s="11"/>
      <c r="R4" s="12"/>
      <c r="S4" s="10"/>
      <c r="T4" s="11"/>
      <c r="U4" s="12"/>
      <c r="V4" s="10"/>
      <c r="W4" s="13"/>
      <c r="X4" s="13"/>
      <c r="Y4" s="14"/>
    </row>
    <row r="5" spans="1:25" ht="12.75" customHeight="1" x14ac:dyDescent="0.25">
      <c r="A5" s="15" t="s">
        <v>16</v>
      </c>
      <c r="B5" s="16" t="s">
        <v>17</v>
      </c>
      <c r="C5" s="17" t="s">
        <v>18</v>
      </c>
      <c r="D5" s="18"/>
      <c r="E5" s="18"/>
      <c r="F5" s="18"/>
      <c r="G5" s="18"/>
      <c r="H5" s="19"/>
      <c r="I5" s="20"/>
      <c r="J5" s="21">
        <v>2</v>
      </c>
      <c r="K5" s="21"/>
      <c r="L5" s="22"/>
      <c r="M5" s="23">
        <v>0</v>
      </c>
      <c r="N5" s="23" t="s">
        <v>19</v>
      </c>
      <c r="O5" s="20"/>
      <c r="P5" s="24"/>
      <c r="Q5" s="25"/>
      <c r="R5" s="26"/>
      <c r="S5" s="24"/>
      <c r="T5" s="27"/>
      <c r="U5" s="17"/>
      <c r="V5" s="24"/>
      <c r="W5" s="19"/>
      <c r="X5" s="28" t="s">
        <v>20</v>
      </c>
      <c r="Y5" s="29" t="s">
        <v>21</v>
      </c>
    </row>
    <row r="6" spans="1:25" ht="12.75" customHeight="1" x14ac:dyDescent="0.25">
      <c r="A6" s="30" t="s">
        <v>22</v>
      </c>
      <c r="B6" s="16" t="s">
        <v>23</v>
      </c>
      <c r="C6" s="20" t="s">
        <v>18</v>
      </c>
      <c r="D6" s="21"/>
      <c r="E6" s="21"/>
      <c r="F6" s="21"/>
      <c r="G6" s="21"/>
      <c r="H6" s="31"/>
      <c r="I6" s="20"/>
      <c r="J6" s="21">
        <v>3</v>
      </c>
      <c r="K6" s="21"/>
      <c r="L6" s="22"/>
      <c r="M6" s="23">
        <v>0</v>
      </c>
      <c r="N6" s="23" t="s">
        <v>19</v>
      </c>
      <c r="O6" s="20"/>
      <c r="P6" s="24"/>
      <c r="Q6" s="32"/>
      <c r="R6" s="33"/>
      <c r="S6" s="24"/>
      <c r="T6" s="27"/>
      <c r="U6" s="17"/>
      <c r="V6" s="24"/>
      <c r="W6" s="19"/>
      <c r="X6" s="28" t="s">
        <v>24</v>
      </c>
      <c r="Y6" s="29" t="s">
        <v>25</v>
      </c>
    </row>
    <row r="7" spans="1:25" ht="12.75" customHeight="1" x14ac:dyDescent="0.25">
      <c r="A7" s="215" t="s">
        <v>26</v>
      </c>
      <c r="B7" s="246"/>
      <c r="C7" s="34">
        <f t="shared" ref="C7:H7" si="0">SUMIF(C5:C6,"=x",$I5:$I6)+SUMIF(C5:C6,"=x",$J5:$J6)+SUMIF(C5:C6,"=x",$K5:$K6)</f>
        <v>5</v>
      </c>
      <c r="D7" s="35">
        <f t="shared" si="0"/>
        <v>0</v>
      </c>
      <c r="E7" s="35">
        <f t="shared" si="0"/>
        <v>0</v>
      </c>
      <c r="F7" s="35">
        <f t="shared" si="0"/>
        <v>0</v>
      </c>
      <c r="G7" s="35">
        <f t="shared" si="0"/>
        <v>0</v>
      </c>
      <c r="H7" s="36">
        <f t="shared" si="0"/>
        <v>0</v>
      </c>
      <c r="I7" s="247">
        <f>SUM(C7:H7)</f>
        <v>5</v>
      </c>
      <c r="J7" s="239"/>
      <c r="K7" s="239"/>
      <c r="L7" s="239"/>
      <c r="M7" s="239"/>
      <c r="N7" s="240"/>
      <c r="O7" s="37"/>
      <c r="P7" s="38"/>
      <c r="Q7" s="39"/>
      <c r="R7" s="40"/>
      <c r="S7" s="38"/>
      <c r="T7" s="39"/>
      <c r="U7" s="40"/>
      <c r="V7" s="38"/>
      <c r="W7" s="41"/>
      <c r="X7" s="41"/>
      <c r="Y7" s="42"/>
    </row>
    <row r="8" spans="1:25" ht="12.75" customHeight="1" x14ac:dyDescent="0.25">
      <c r="A8" s="219" t="s">
        <v>27</v>
      </c>
      <c r="B8" s="248"/>
      <c r="C8" s="43">
        <f t="shared" ref="C8:H8" si="1">SUMIF(C5:C6,"=x",$M5:$M6)</f>
        <v>0</v>
      </c>
      <c r="D8" s="44">
        <f t="shared" si="1"/>
        <v>0</v>
      </c>
      <c r="E8" s="44">
        <f t="shared" si="1"/>
        <v>0</v>
      </c>
      <c r="F8" s="44">
        <f t="shared" si="1"/>
        <v>0</v>
      </c>
      <c r="G8" s="44">
        <f t="shared" si="1"/>
        <v>0</v>
      </c>
      <c r="H8" s="45">
        <f t="shared" si="1"/>
        <v>0</v>
      </c>
      <c r="I8" s="249">
        <f>SUM(C8:H8)</f>
        <v>0</v>
      </c>
      <c r="J8" s="229"/>
      <c r="K8" s="229"/>
      <c r="L8" s="229"/>
      <c r="M8" s="229"/>
      <c r="N8" s="230"/>
      <c r="O8" s="46"/>
      <c r="P8" s="38"/>
      <c r="Q8" s="39"/>
      <c r="R8" s="40"/>
      <c r="S8" s="38"/>
      <c r="T8" s="39"/>
      <c r="U8" s="40"/>
      <c r="V8" s="38"/>
      <c r="W8" s="41"/>
      <c r="X8" s="41"/>
      <c r="Y8" s="42"/>
    </row>
    <row r="9" spans="1:25" ht="12.75" customHeight="1" x14ac:dyDescent="0.25">
      <c r="A9" s="223" t="s">
        <v>28</v>
      </c>
      <c r="B9" s="250"/>
      <c r="C9" s="47">
        <f t="shared" ref="C9:H9" si="2">SUMPRODUCT(--(C5:C6="x"),--($N5:$N6="K"))</f>
        <v>0</v>
      </c>
      <c r="D9" s="48">
        <f t="shared" si="2"/>
        <v>0</v>
      </c>
      <c r="E9" s="48">
        <f t="shared" si="2"/>
        <v>0</v>
      </c>
      <c r="F9" s="48">
        <f t="shared" si="2"/>
        <v>0</v>
      </c>
      <c r="G9" s="48">
        <f t="shared" si="2"/>
        <v>0</v>
      </c>
      <c r="H9" s="49">
        <f t="shared" si="2"/>
        <v>0</v>
      </c>
      <c r="I9" s="251">
        <f>SUM(C9:H9)</f>
        <v>0</v>
      </c>
      <c r="J9" s="232"/>
      <c r="K9" s="232"/>
      <c r="L9" s="232"/>
      <c r="M9" s="232"/>
      <c r="N9" s="233"/>
      <c r="O9" s="50"/>
      <c r="P9" s="38"/>
      <c r="Q9" s="39"/>
      <c r="R9" s="40"/>
      <c r="S9" s="38"/>
      <c r="T9" s="39"/>
      <c r="U9" s="40"/>
      <c r="V9" s="38"/>
      <c r="W9" s="41"/>
      <c r="X9" s="41"/>
      <c r="Y9" s="42"/>
    </row>
    <row r="10" spans="1:25" ht="12.75" customHeight="1" x14ac:dyDescent="0.25">
      <c r="A10" s="253" t="s">
        <v>29</v>
      </c>
      <c r="B10" s="254"/>
      <c r="C10" s="236"/>
      <c r="D10" s="237"/>
      <c r="E10" s="237"/>
      <c r="F10" s="237"/>
      <c r="G10" s="237"/>
      <c r="H10" s="238"/>
      <c r="I10" s="236"/>
      <c r="J10" s="237"/>
      <c r="K10" s="237"/>
      <c r="L10" s="237"/>
      <c r="M10" s="237"/>
      <c r="N10" s="238"/>
      <c r="O10" s="9"/>
      <c r="P10" s="10"/>
      <c r="Q10" s="11"/>
      <c r="R10" s="12"/>
      <c r="S10" s="10"/>
      <c r="T10" s="11"/>
      <c r="U10" s="12"/>
      <c r="V10" s="10"/>
      <c r="W10" s="13"/>
      <c r="X10" s="13"/>
      <c r="Y10" s="14"/>
    </row>
    <row r="11" spans="1:25" ht="12.75" customHeight="1" x14ac:dyDescent="0.25">
      <c r="A11" s="30" t="s">
        <v>30</v>
      </c>
      <c r="B11" s="51" t="s">
        <v>31</v>
      </c>
      <c r="C11" s="52" t="s">
        <v>18</v>
      </c>
      <c r="D11" s="53"/>
      <c r="E11" s="53"/>
      <c r="F11" s="53"/>
      <c r="G11" s="53"/>
      <c r="H11" s="54"/>
      <c r="I11" s="6"/>
      <c r="J11" s="21">
        <v>2</v>
      </c>
      <c r="K11" s="7"/>
      <c r="L11" s="8"/>
      <c r="M11" s="52">
        <v>1</v>
      </c>
      <c r="N11" s="23" t="s">
        <v>32</v>
      </c>
      <c r="O11" s="55"/>
      <c r="P11" s="55"/>
      <c r="Q11" s="56"/>
      <c r="R11" s="57"/>
      <c r="S11" s="58"/>
      <c r="T11" s="59"/>
      <c r="U11" s="60"/>
      <c r="V11" s="55"/>
      <c r="W11" s="61"/>
      <c r="X11" s="62" t="s">
        <v>33</v>
      </c>
      <c r="Y11" s="29" t="s">
        <v>34</v>
      </c>
    </row>
    <row r="12" spans="1:25" ht="12.75" customHeight="1" x14ac:dyDescent="0.25">
      <c r="A12" s="30" t="s">
        <v>35</v>
      </c>
      <c r="B12" s="16" t="s">
        <v>36</v>
      </c>
      <c r="C12" s="20" t="s">
        <v>18</v>
      </c>
      <c r="D12" s="21"/>
      <c r="E12" s="21"/>
      <c r="F12" s="21"/>
      <c r="G12" s="21"/>
      <c r="H12" s="31"/>
      <c r="I12" s="20"/>
      <c r="J12" s="21"/>
      <c r="K12" s="21">
        <v>2</v>
      </c>
      <c r="L12" s="22"/>
      <c r="M12" s="23">
        <v>4</v>
      </c>
      <c r="N12" s="23" t="s">
        <v>37</v>
      </c>
      <c r="O12" s="63"/>
      <c r="P12" s="64"/>
      <c r="Q12" s="65"/>
      <c r="R12" s="66"/>
      <c r="S12" s="24"/>
      <c r="T12" s="27"/>
      <c r="U12" s="17"/>
      <c r="V12" s="24"/>
      <c r="W12" s="19"/>
      <c r="X12" s="67" t="s">
        <v>38</v>
      </c>
      <c r="Y12" s="29" t="s">
        <v>39</v>
      </c>
    </row>
    <row r="13" spans="1:25" ht="12.75" customHeight="1" x14ac:dyDescent="0.25">
      <c r="A13" s="30" t="s">
        <v>40</v>
      </c>
      <c r="B13" s="16" t="s">
        <v>41</v>
      </c>
      <c r="C13" s="20" t="s">
        <v>18</v>
      </c>
      <c r="D13" s="21"/>
      <c r="E13" s="21"/>
      <c r="F13" s="21"/>
      <c r="G13" s="21"/>
      <c r="H13" s="31"/>
      <c r="I13" s="20">
        <v>2</v>
      </c>
      <c r="J13" s="21"/>
      <c r="K13" s="21"/>
      <c r="L13" s="22"/>
      <c r="M13" s="23">
        <v>2</v>
      </c>
      <c r="N13" s="23" t="s">
        <v>42</v>
      </c>
      <c r="O13" s="68" t="s">
        <v>43</v>
      </c>
      <c r="P13" s="69" t="s">
        <v>35</v>
      </c>
      <c r="Q13" s="70" t="s">
        <v>36</v>
      </c>
      <c r="R13" s="71"/>
      <c r="S13" s="72"/>
      <c r="T13" s="72"/>
      <c r="U13" s="73"/>
      <c r="V13" s="24"/>
      <c r="W13" s="19"/>
      <c r="X13" s="67" t="s">
        <v>44</v>
      </c>
      <c r="Y13" s="29" t="s">
        <v>45</v>
      </c>
    </row>
    <row r="14" spans="1:25" ht="12.75" customHeight="1" x14ac:dyDescent="0.25">
      <c r="A14" s="30" t="s">
        <v>46</v>
      </c>
      <c r="B14" s="16" t="s">
        <v>47</v>
      </c>
      <c r="C14" s="74"/>
      <c r="D14" s="21" t="s">
        <v>18</v>
      </c>
      <c r="E14" s="75"/>
      <c r="F14" s="75"/>
      <c r="G14" s="75"/>
      <c r="H14" s="76"/>
      <c r="I14" s="20">
        <v>2</v>
      </c>
      <c r="J14" s="75"/>
      <c r="K14" s="75"/>
      <c r="L14" s="77"/>
      <c r="M14" s="23">
        <v>2</v>
      </c>
      <c r="N14" s="23" t="s">
        <v>42</v>
      </c>
      <c r="O14" s="78" t="s">
        <v>48</v>
      </c>
      <c r="P14" s="79" t="s">
        <v>40</v>
      </c>
      <c r="Q14" s="80" t="s">
        <v>41</v>
      </c>
      <c r="R14" s="74"/>
      <c r="S14" s="81"/>
      <c r="T14" s="82"/>
      <c r="U14" s="83"/>
      <c r="V14" s="84"/>
      <c r="W14" s="76"/>
      <c r="X14" s="85" t="s">
        <v>49</v>
      </c>
      <c r="Y14" s="29" t="s">
        <v>50</v>
      </c>
    </row>
    <row r="15" spans="1:25" ht="12.75" customHeight="1" x14ac:dyDescent="0.25">
      <c r="A15" s="30" t="s">
        <v>51</v>
      </c>
      <c r="B15" s="16" t="s">
        <v>52</v>
      </c>
      <c r="C15" s="20"/>
      <c r="D15" s="21" t="s">
        <v>18</v>
      </c>
      <c r="E15" s="21"/>
      <c r="F15" s="21"/>
      <c r="G15" s="21"/>
      <c r="H15" s="31"/>
      <c r="I15" s="20">
        <v>3</v>
      </c>
      <c r="J15" s="21"/>
      <c r="K15" s="21"/>
      <c r="L15" s="22"/>
      <c r="M15" s="23">
        <v>3</v>
      </c>
      <c r="N15" s="23" t="s">
        <v>42</v>
      </c>
      <c r="O15" s="78" t="s">
        <v>48</v>
      </c>
      <c r="P15" s="79" t="s">
        <v>40</v>
      </c>
      <c r="Q15" s="80" t="s">
        <v>41</v>
      </c>
      <c r="R15" s="33"/>
      <c r="S15" s="24"/>
      <c r="T15" s="27"/>
      <c r="U15" s="17"/>
      <c r="V15" s="24"/>
      <c r="W15" s="19"/>
      <c r="X15" s="67" t="s">
        <v>53</v>
      </c>
      <c r="Y15" s="29" t="s">
        <v>54</v>
      </c>
    </row>
    <row r="16" spans="1:25" ht="12.75" customHeight="1" x14ac:dyDescent="0.25">
      <c r="A16" s="86" t="s">
        <v>55</v>
      </c>
      <c r="B16" s="51" t="s">
        <v>56</v>
      </c>
      <c r="C16" s="87"/>
      <c r="D16" s="21" t="s">
        <v>18</v>
      </c>
      <c r="E16" s="21"/>
      <c r="F16" s="21"/>
      <c r="G16" s="21"/>
      <c r="H16" s="31"/>
      <c r="I16" s="20">
        <v>2</v>
      </c>
      <c r="J16" s="21"/>
      <c r="K16" s="21"/>
      <c r="L16" s="22"/>
      <c r="M16" s="23">
        <v>2</v>
      </c>
      <c r="N16" s="23" t="s">
        <v>42</v>
      </c>
      <c r="O16" s="78"/>
      <c r="P16" s="24"/>
      <c r="Q16" s="88"/>
      <c r="R16" s="17"/>
      <c r="S16" s="24"/>
      <c r="T16" s="27"/>
      <c r="U16" s="17"/>
      <c r="V16" s="24"/>
      <c r="W16" s="19"/>
      <c r="X16" s="85" t="s">
        <v>57</v>
      </c>
      <c r="Y16" s="29" t="s">
        <v>58</v>
      </c>
    </row>
    <row r="17" spans="1:25" ht="12.75" customHeight="1" x14ac:dyDescent="0.25">
      <c r="A17" s="30" t="s">
        <v>59</v>
      </c>
      <c r="B17" s="16" t="s">
        <v>60</v>
      </c>
      <c r="C17" s="20" t="s">
        <v>18</v>
      </c>
      <c r="D17" s="21"/>
      <c r="E17" s="21"/>
      <c r="F17" s="21"/>
      <c r="G17" s="21"/>
      <c r="H17" s="31"/>
      <c r="I17" s="20"/>
      <c r="J17" s="21">
        <v>2</v>
      </c>
      <c r="K17" s="21"/>
      <c r="L17" s="22"/>
      <c r="M17" s="23">
        <v>4</v>
      </c>
      <c r="N17" s="23" t="s">
        <v>37</v>
      </c>
      <c r="O17" s="89"/>
      <c r="P17" s="24"/>
      <c r="Q17" s="88"/>
      <c r="R17" s="17"/>
      <c r="S17" s="24"/>
      <c r="T17" s="27"/>
      <c r="U17" s="17"/>
      <c r="V17" s="24"/>
      <c r="W17" s="19"/>
      <c r="X17" s="85" t="s">
        <v>61</v>
      </c>
      <c r="Y17" s="29" t="s">
        <v>62</v>
      </c>
    </row>
    <row r="18" spans="1:25" ht="12.75" customHeight="1" x14ac:dyDescent="0.25">
      <c r="A18" s="30" t="s">
        <v>63</v>
      </c>
      <c r="B18" s="16" t="s">
        <v>64</v>
      </c>
      <c r="C18" s="20" t="s">
        <v>18</v>
      </c>
      <c r="D18" s="21"/>
      <c r="E18" s="21"/>
      <c r="F18" s="21"/>
      <c r="G18" s="21"/>
      <c r="H18" s="31"/>
      <c r="I18" s="20"/>
      <c r="J18" s="21">
        <v>2</v>
      </c>
      <c r="K18" s="21"/>
      <c r="L18" s="22"/>
      <c r="M18" s="23">
        <v>3</v>
      </c>
      <c r="N18" s="23" t="s">
        <v>37</v>
      </c>
      <c r="O18" s="90"/>
      <c r="P18" s="91"/>
      <c r="Q18" s="92"/>
      <c r="R18" s="17"/>
      <c r="S18" s="24"/>
      <c r="T18" s="27"/>
      <c r="U18" s="17"/>
      <c r="V18" s="24"/>
      <c r="W18" s="19"/>
      <c r="X18" s="85" t="s">
        <v>65</v>
      </c>
      <c r="Y18" s="29" t="s">
        <v>66</v>
      </c>
    </row>
    <row r="19" spans="1:25" ht="12.75" customHeight="1" x14ac:dyDescent="0.25">
      <c r="A19" s="30" t="s">
        <v>67</v>
      </c>
      <c r="B19" s="16" t="s">
        <v>68</v>
      </c>
      <c r="C19" s="20"/>
      <c r="D19" s="21" t="s">
        <v>18</v>
      </c>
      <c r="E19" s="21"/>
      <c r="F19" s="21"/>
      <c r="G19" s="21"/>
      <c r="H19" s="31"/>
      <c r="I19" s="20"/>
      <c r="J19" s="21">
        <v>2</v>
      </c>
      <c r="K19" s="21"/>
      <c r="L19" s="22"/>
      <c r="M19" s="23">
        <v>3</v>
      </c>
      <c r="N19" s="23" t="s">
        <v>37</v>
      </c>
      <c r="O19" s="78" t="s">
        <v>48</v>
      </c>
      <c r="P19" s="79" t="s">
        <v>59</v>
      </c>
      <c r="Q19" s="80" t="s">
        <v>60</v>
      </c>
      <c r="R19" s="93" t="s">
        <v>48</v>
      </c>
      <c r="S19" s="79" t="s">
        <v>63</v>
      </c>
      <c r="T19" s="80" t="s">
        <v>64</v>
      </c>
      <c r="U19" s="33"/>
      <c r="V19" s="24"/>
      <c r="W19" s="94"/>
      <c r="X19" s="85" t="s">
        <v>69</v>
      </c>
      <c r="Y19" s="29" t="s">
        <v>70</v>
      </c>
    </row>
    <row r="20" spans="1:25" ht="12.75" customHeight="1" x14ac:dyDescent="0.25">
      <c r="A20" s="30" t="s">
        <v>71</v>
      </c>
      <c r="B20" s="16" t="s">
        <v>72</v>
      </c>
      <c r="C20" s="20" t="s">
        <v>18</v>
      </c>
      <c r="D20" s="21"/>
      <c r="E20" s="21"/>
      <c r="F20" s="21"/>
      <c r="G20" s="21"/>
      <c r="H20" s="31"/>
      <c r="I20" s="20">
        <v>1</v>
      </c>
      <c r="J20" s="21"/>
      <c r="K20" s="21"/>
      <c r="L20" s="22"/>
      <c r="M20" s="23">
        <v>2</v>
      </c>
      <c r="N20" s="23" t="s">
        <v>42</v>
      </c>
      <c r="O20" s="20"/>
      <c r="P20" s="24"/>
      <c r="Q20" s="27"/>
      <c r="R20" s="17"/>
      <c r="S20" s="24"/>
      <c r="T20" s="27"/>
      <c r="U20" s="17"/>
      <c r="V20" s="24"/>
      <c r="W20" s="19"/>
      <c r="X20" s="67" t="s">
        <v>33</v>
      </c>
      <c r="Y20" s="29" t="s">
        <v>73</v>
      </c>
    </row>
    <row r="21" spans="1:25" ht="12.75" customHeight="1" x14ac:dyDescent="0.25">
      <c r="A21" s="215" t="s">
        <v>26</v>
      </c>
      <c r="B21" s="246"/>
      <c r="C21" s="35">
        <f t="shared" ref="C21:H21" si="3">SUMIF(C11:C20,"=x",$I11:$I20)+SUMIF(C11:C20,"=x",$J11:$J20)+SUMIF(C11:C20,"=x",$K11:$K20)</f>
        <v>11</v>
      </c>
      <c r="D21" s="35">
        <f t="shared" si="3"/>
        <v>9</v>
      </c>
      <c r="E21" s="35">
        <f t="shared" si="3"/>
        <v>0</v>
      </c>
      <c r="F21" s="35">
        <f t="shared" si="3"/>
        <v>0</v>
      </c>
      <c r="G21" s="35">
        <f t="shared" si="3"/>
        <v>0</v>
      </c>
      <c r="H21" s="35">
        <f t="shared" si="3"/>
        <v>0</v>
      </c>
      <c r="I21" s="247">
        <f>SUM(C21:H21)</f>
        <v>20</v>
      </c>
      <c r="J21" s="239"/>
      <c r="K21" s="239"/>
      <c r="L21" s="239"/>
      <c r="M21" s="239"/>
      <c r="N21" s="240"/>
      <c r="O21" s="37"/>
      <c r="P21" s="38"/>
      <c r="Q21" s="39"/>
      <c r="R21" s="40"/>
      <c r="S21" s="38"/>
      <c r="T21" s="39"/>
      <c r="U21" s="40"/>
      <c r="V21" s="38"/>
      <c r="W21" s="41"/>
      <c r="X21" s="41"/>
      <c r="Y21" s="42"/>
    </row>
    <row r="22" spans="1:25" ht="12.75" customHeight="1" x14ac:dyDescent="0.25">
      <c r="A22" s="219" t="s">
        <v>27</v>
      </c>
      <c r="B22" s="248"/>
      <c r="C22" s="95">
        <f t="shared" ref="C22:H22" si="4">SUMIF(C11:C20,"=x",$M11:$M20)</f>
        <v>16</v>
      </c>
      <c r="D22" s="44">
        <f t="shared" si="4"/>
        <v>10</v>
      </c>
      <c r="E22" s="44">
        <f t="shared" si="4"/>
        <v>0</v>
      </c>
      <c r="F22" s="44">
        <f t="shared" si="4"/>
        <v>0</v>
      </c>
      <c r="G22" s="44">
        <f t="shared" si="4"/>
        <v>0</v>
      </c>
      <c r="H22" s="96">
        <f t="shared" si="4"/>
        <v>0</v>
      </c>
      <c r="I22" s="249">
        <f>SUM(C22:H22)</f>
        <v>26</v>
      </c>
      <c r="J22" s="229"/>
      <c r="K22" s="229"/>
      <c r="L22" s="229"/>
      <c r="M22" s="229"/>
      <c r="N22" s="230"/>
      <c r="O22" s="46"/>
      <c r="P22" s="38"/>
      <c r="Q22" s="39"/>
      <c r="R22" s="40"/>
      <c r="S22" s="38"/>
      <c r="T22" s="39"/>
      <c r="U22" s="40"/>
      <c r="V22" s="38"/>
      <c r="W22" s="41"/>
      <c r="X22" s="41"/>
      <c r="Y22" s="42"/>
    </row>
    <row r="23" spans="1:25" ht="12.75" customHeight="1" x14ac:dyDescent="0.25">
      <c r="A23" s="223" t="s">
        <v>28</v>
      </c>
      <c r="B23" s="250"/>
      <c r="C23" s="48">
        <f t="shared" ref="C23:H23" si="5">COUNTIFS(C11:C20,"x",$N11:$N20,"K(5)")+COUNTIFS(C11:C20,"x",$N11:$N20,"AK(5)")+COUNTIFS(C11:C20,"x",$N11:$N20,"BK(5)")</f>
        <v>2</v>
      </c>
      <c r="D23" s="48">
        <f t="shared" si="5"/>
        <v>3</v>
      </c>
      <c r="E23" s="48">
        <f t="shared" si="5"/>
        <v>0</v>
      </c>
      <c r="F23" s="48">
        <f t="shared" si="5"/>
        <v>0</v>
      </c>
      <c r="G23" s="48">
        <f t="shared" si="5"/>
        <v>0</v>
      </c>
      <c r="H23" s="48">
        <f t="shared" si="5"/>
        <v>0</v>
      </c>
      <c r="I23" s="251">
        <f>SUM(C23:H23)</f>
        <v>5</v>
      </c>
      <c r="J23" s="232"/>
      <c r="K23" s="232"/>
      <c r="L23" s="232"/>
      <c r="M23" s="232"/>
      <c r="N23" s="233"/>
      <c r="O23" s="50"/>
      <c r="P23" s="38"/>
      <c r="Q23" s="39"/>
      <c r="R23" s="40"/>
      <c r="S23" s="38"/>
      <c r="T23" s="39"/>
      <c r="U23" s="40"/>
      <c r="V23" s="38"/>
      <c r="W23" s="41"/>
      <c r="X23" s="41"/>
      <c r="Y23" s="42"/>
    </row>
    <row r="24" spans="1:25" ht="12.75" customHeight="1" x14ac:dyDescent="0.25">
      <c r="A24" s="253" t="s">
        <v>74</v>
      </c>
      <c r="B24" s="254"/>
      <c r="C24" s="236"/>
      <c r="D24" s="237"/>
      <c r="E24" s="237"/>
      <c r="F24" s="237"/>
      <c r="G24" s="237"/>
      <c r="H24" s="238"/>
      <c r="I24" s="236"/>
      <c r="J24" s="237"/>
      <c r="K24" s="237"/>
      <c r="L24" s="237"/>
      <c r="M24" s="237"/>
      <c r="N24" s="238"/>
      <c r="O24" s="9"/>
      <c r="P24" s="10"/>
      <c r="Q24" s="11"/>
      <c r="R24" s="12"/>
      <c r="S24" s="10"/>
      <c r="T24" s="11"/>
      <c r="U24" s="12"/>
      <c r="V24" s="10"/>
      <c r="W24" s="13"/>
      <c r="X24" s="13"/>
      <c r="Y24" s="97"/>
    </row>
    <row r="25" spans="1:25" ht="12.75" customHeight="1" x14ac:dyDescent="0.25">
      <c r="A25" s="30" t="s">
        <v>75</v>
      </c>
      <c r="B25" s="16" t="s">
        <v>76</v>
      </c>
      <c r="C25" s="20" t="s">
        <v>18</v>
      </c>
      <c r="D25" s="21"/>
      <c r="E25" s="21"/>
      <c r="F25" s="21"/>
      <c r="G25" s="21"/>
      <c r="H25" s="31"/>
      <c r="I25" s="20">
        <v>3</v>
      </c>
      <c r="J25" s="21"/>
      <c r="K25" s="21"/>
      <c r="L25" s="22"/>
      <c r="M25" s="98">
        <v>3</v>
      </c>
      <c r="N25" s="23" t="s">
        <v>42</v>
      </c>
      <c r="O25" s="20"/>
      <c r="P25" s="91"/>
      <c r="Q25" s="25"/>
      <c r="R25" s="26"/>
      <c r="S25" s="91"/>
      <c r="T25" s="99"/>
      <c r="U25" s="20"/>
      <c r="V25" s="91"/>
      <c r="W25" s="31"/>
      <c r="X25" s="85" t="s">
        <v>77</v>
      </c>
      <c r="Y25" s="29" t="s">
        <v>78</v>
      </c>
    </row>
    <row r="26" spans="1:25" ht="12.75" customHeight="1" x14ac:dyDescent="0.25">
      <c r="A26" s="30" t="s">
        <v>79</v>
      </c>
      <c r="B26" s="16" t="s">
        <v>80</v>
      </c>
      <c r="C26" s="20"/>
      <c r="D26" s="21" t="s">
        <v>18</v>
      </c>
      <c r="E26" s="21"/>
      <c r="F26" s="21"/>
      <c r="G26" s="21"/>
      <c r="H26" s="31"/>
      <c r="I26" s="20"/>
      <c r="J26" s="21">
        <v>2</v>
      </c>
      <c r="K26" s="21"/>
      <c r="L26" s="22"/>
      <c r="M26" s="23">
        <v>4</v>
      </c>
      <c r="N26" s="23" t="s">
        <v>37</v>
      </c>
      <c r="O26" s="78" t="s">
        <v>48</v>
      </c>
      <c r="P26" s="79" t="s">
        <v>75</v>
      </c>
      <c r="Q26" s="80" t="s">
        <v>76</v>
      </c>
      <c r="R26" s="20"/>
      <c r="S26" s="55"/>
      <c r="T26" s="99"/>
      <c r="U26" s="20"/>
      <c r="V26" s="91"/>
      <c r="W26" s="31"/>
      <c r="X26" s="85" t="s">
        <v>77</v>
      </c>
      <c r="Y26" s="29" t="s">
        <v>81</v>
      </c>
    </row>
    <row r="27" spans="1:25" ht="12.75" customHeight="1" x14ac:dyDescent="0.25">
      <c r="A27" s="30" t="s">
        <v>82</v>
      </c>
      <c r="B27" s="16" t="s">
        <v>83</v>
      </c>
      <c r="C27" s="20"/>
      <c r="D27" s="21" t="s">
        <v>18</v>
      </c>
      <c r="E27" s="21"/>
      <c r="F27" s="21"/>
      <c r="G27" s="21"/>
      <c r="H27" s="31"/>
      <c r="I27" s="20"/>
      <c r="J27" s="21"/>
      <c r="K27" s="21">
        <v>1</v>
      </c>
      <c r="L27" s="22"/>
      <c r="M27" s="23">
        <v>2</v>
      </c>
      <c r="N27" s="23" t="s">
        <v>32</v>
      </c>
      <c r="O27" s="78"/>
      <c r="P27" s="79"/>
      <c r="Q27" s="100"/>
      <c r="R27" s="33"/>
      <c r="S27" s="91"/>
      <c r="T27" s="99"/>
      <c r="U27" s="20"/>
      <c r="V27" s="91"/>
      <c r="W27" s="31"/>
      <c r="X27" s="85" t="s">
        <v>84</v>
      </c>
      <c r="Y27" s="29" t="s">
        <v>85</v>
      </c>
    </row>
    <row r="28" spans="1:25" ht="12.75" customHeight="1" x14ac:dyDescent="0.25">
      <c r="A28" s="30" t="s">
        <v>86</v>
      </c>
      <c r="B28" s="16" t="s">
        <v>87</v>
      </c>
      <c r="C28" s="20"/>
      <c r="D28" s="21"/>
      <c r="E28" s="21" t="s">
        <v>18</v>
      </c>
      <c r="F28" s="21"/>
      <c r="G28" s="21"/>
      <c r="H28" s="31"/>
      <c r="I28" s="20">
        <v>3</v>
      </c>
      <c r="J28" s="21"/>
      <c r="K28" s="21"/>
      <c r="L28" s="22"/>
      <c r="M28" s="23">
        <v>3</v>
      </c>
      <c r="N28" s="23" t="s">
        <v>42</v>
      </c>
      <c r="O28" s="78" t="s">
        <v>48</v>
      </c>
      <c r="P28" s="79" t="s">
        <v>51</v>
      </c>
      <c r="Q28" s="80" t="s">
        <v>52</v>
      </c>
      <c r="R28" s="20"/>
      <c r="S28" s="101"/>
      <c r="T28" s="102"/>
      <c r="U28" s="33"/>
      <c r="V28" s="79"/>
      <c r="W28" s="103"/>
      <c r="X28" s="85" t="s">
        <v>88</v>
      </c>
      <c r="Y28" s="29" t="s">
        <v>89</v>
      </c>
    </row>
    <row r="29" spans="1:25" ht="12.75" customHeight="1" x14ac:dyDescent="0.25">
      <c r="A29" s="30" t="s">
        <v>90</v>
      </c>
      <c r="B29" s="16" t="s">
        <v>91</v>
      </c>
      <c r="C29" s="20"/>
      <c r="D29" s="21"/>
      <c r="E29" s="21"/>
      <c r="F29" s="21" t="s">
        <v>18</v>
      </c>
      <c r="G29" s="21"/>
      <c r="H29" s="31"/>
      <c r="I29" s="20"/>
      <c r="J29" s="21">
        <v>3</v>
      </c>
      <c r="K29" s="92"/>
      <c r="L29" s="22"/>
      <c r="M29" s="23">
        <v>4</v>
      </c>
      <c r="N29" s="23" t="s">
        <v>37</v>
      </c>
      <c r="O29" s="78" t="s">
        <v>48</v>
      </c>
      <c r="P29" s="79" t="s">
        <v>82</v>
      </c>
      <c r="Q29" s="80" t="s">
        <v>83</v>
      </c>
      <c r="R29" s="68" t="s">
        <v>43</v>
      </c>
      <c r="S29" s="72" t="s">
        <v>86</v>
      </c>
      <c r="T29" s="70" t="s">
        <v>87</v>
      </c>
      <c r="U29" s="33"/>
      <c r="V29" s="91"/>
      <c r="W29" s="31"/>
      <c r="X29" s="85" t="s">
        <v>92</v>
      </c>
      <c r="Y29" s="29" t="s">
        <v>93</v>
      </c>
    </row>
    <row r="30" spans="1:25" ht="12.75" customHeight="1" x14ac:dyDescent="0.25">
      <c r="A30" s="30" t="s">
        <v>94</v>
      </c>
      <c r="B30" s="16" t="s">
        <v>95</v>
      </c>
      <c r="C30" s="20"/>
      <c r="D30" s="21" t="s">
        <v>18</v>
      </c>
      <c r="E30" s="21"/>
      <c r="F30" s="21"/>
      <c r="G30" s="21"/>
      <c r="H30" s="31"/>
      <c r="I30" s="20">
        <v>2</v>
      </c>
      <c r="J30" s="21"/>
      <c r="K30" s="21"/>
      <c r="L30" s="22"/>
      <c r="M30" s="23">
        <v>2</v>
      </c>
      <c r="N30" s="23" t="s">
        <v>42</v>
      </c>
      <c r="O30" s="78" t="s">
        <v>48</v>
      </c>
      <c r="P30" s="79" t="s">
        <v>75</v>
      </c>
      <c r="Q30" s="80" t="s">
        <v>76</v>
      </c>
      <c r="R30" s="78"/>
      <c r="S30" s="91"/>
      <c r="T30" s="104"/>
      <c r="U30" s="20"/>
      <c r="V30" s="91"/>
      <c r="W30" s="31"/>
      <c r="X30" s="85" t="s">
        <v>96</v>
      </c>
      <c r="Y30" s="29" t="s">
        <v>97</v>
      </c>
    </row>
    <row r="31" spans="1:25" ht="12.75" customHeight="1" x14ac:dyDescent="0.25">
      <c r="A31" s="30" t="s">
        <v>98</v>
      </c>
      <c r="B31" s="16" t="s">
        <v>99</v>
      </c>
      <c r="C31" s="20"/>
      <c r="D31" s="21"/>
      <c r="E31" s="21" t="s">
        <v>18</v>
      </c>
      <c r="F31" s="21"/>
      <c r="G31" s="21"/>
      <c r="H31" s="31"/>
      <c r="I31" s="20"/>
      <c r="J31" s="21"/>
      <c r="K31" s="21">
        <v>2</v>
      </c>
      <c r="L31" s="22"/>
      <c r="M31" s="23">
        <v>4</v>
      </c>
      <c r="N31" s="23" t="s">
        <v>37</v>
      </c>
      <c r="O31" s="78" t="s">
        <v>48</v>
      </c>
      <c r="P31" s="79" t="s">
        <v>94</v>
      </c>
      <c r="Q31" s="80" t="s">
        <v>95</v>
      </c>
      <c r="R31" s="78"/>
      <c r="S31" s="91"/>
      <c r="T31" s="105"/>
      <c r="U31" s="26"/>
      <c r="V31" s="91"/>
      <c r="W31" s="106"/>
      <c r="X31" s="85" t="s">
        <v>96</v>
      </c>
      <c r="Y31" s="29" t="s">
        <v>100</v>
      </c>
    </row>
    <row r="32" spans="1:25" ht="12.75" customHeight="1" x14ac:dyDescent="0.25">
      <c r="A32" s="30" t="s">
        <v>101</v>
      </c>
      <c r="B32" s="16" t="s">
        <v>102</v>
      </c>
      <c r="C32" s="20"/>
      <c r="D32" s="21"/>
      <c r="E32" s="21" t="s">
        <v>18</v>
      </c>
      <c r="F32" s="21"/>
      <c r="G32" s="21"/>
      <c r="H32" s="31"/>
      <c r="I32" s="20">
        <v>2</v>
      </c>
      <c r="J32" s="21"/>
      <c r="K32" s="21"/>
      <c r="L32" s="22"/>
      <c r="M32" s="23">
        <v>2</v>
      </c>
      <c r="N32" s="23" t="s">
        <v>42</v>
      </c>
      <c r="O32" s="78" t="s">
        <v>48</v>
      </c>
      <c r="P32" s="79" t="s">
        <v>94</v>
      </c>
      <c r="Q32" s="80" t="s">
        <v>95</v>
      </c>
      <c r="R32" s="78"/>
      <c r="S32" s="91"/>
      <c r="T32" s="104"/>
      <c r="U32" s="20"/>
      <c r="V32" s="91"/>
      <c r="W32" s="31"/>
      <c r="X32" s="85" t="s">
        <v>103</v>
      </c>
      <c r="Y32" s="29" t="s">
        <v>104</v>
      </c>
    </row>
    <row r="33" spans="1:25" ht="12.75" customHeight="1" x14ac:dyDescent="0.25">
      <c r="A33" s="30" t="s">
        <v>105</v>
      </c>
      <c r="B33" s="16" t="s">
        <v>106</v>
      </c>
      <c r="C33" s="20"/>
      <c r="D33" s="21" t="s">
        <v>18</v>
      </c>
      <c r="E33" s="21"/>
      <c r="F33" s="21"/>
      <c r="G33" s="21"/>
      <c r="H33" s="31"/>
      <c r="I33" s="20">
        <v>3</v>
      </c>
      <c r="J33" s="21"/>
      <c r="K33" s="21"/>
      <c r="L33" s="22"/>
      <c r="M33" s="23">
        <v>3</v>
      </c>
      <c r="N33" s="23" t="s">
        <v>42</v>
      </c>
      <c r="O33" s="78" t="s">
        <v>48</v>
      </c>
      <c r="P33" s="79" t="s">
        <v>75</v>
      </c>
      <c r="Q33" s="80" t="s">
        <v>76</v>
      </c>
      <c r="R33" s="78"/>
      <c r="S33" s="91"/>
      <c r="T33" s="104"/>
      <c r="U33" s="20"/>
      <c r="V33" s="91"/>
      <c r="W33" s="31"/>
      <c r="X33" s="85" t="s">
        <v>77</v>
      </c>
      <c r="Y33" s="29" t="s">
        <v>107</v>
      </c>
    </row>
    <row r="34" spans="1:25" ht="12.75" customHeight="1" x14ac:dyDescent="0.25">
      <c r="A34" s="30" t="s">
        <v>108</v>
      </c>
      <c r="B34" s="16" t="s">
        <v>109</v>
      </c>
      <c r="C34" s="20"/>
      <c r="D34" s="21"/>
      <c r="E34" s="21" t="s">
        <v>18</v>
      </c>
      <c r="F34" s="21"/>
      <c r="G34" s="21"/>
      <c r="H34" s="31"/>
      <c r="I34" s="20"/>
      <c r="J34" s="21">
        <v>3</v>
      </c>
      <c r="K34" s="21"/>
      <c r="L34" s="22"/>
      <c r="M34" s="23">
        <v>5</v>
      </c>
      <c r="N34" s="23" t="s">
        <v>37</v>
      </c>
      <c r="O34" s="78" t="s">
        <v>48</v>
      </c>
      <c r="P34" s="79" t="s">
        <v>105</v>
      </c>
      <c r="Q34" s="80" t="s">
        <v>106</v>
      </c>
      <c r="R34" s="78"/>
      <c r="S34" s="55"/>
      <c r="T34" s="104"/>
      <c r="U34" s="20"/>
      <c r="V34" s="91"/>
      <c r="W34" s="31"/>
      <c r="X34" s="85" t="s">
        <v>77</v>
      </c>
      <c r="Y34" s="29" t="s">
        <v>110</v>
      </c>
    </row>
    <row r="35" spans="1:25" ht="12.75" customHeight="1" x14ac:dyDescent="0.25">
      <c r="A35" s="30" t="s">
        <v>111</v>
      </c>
      <c r="B35" s="16" t="s">
        <v>112</v>
      </c>
      <c r="C35" s="20"/>
      <c r="D35" s="21"/>
      <c r="E35" s="21" t="s">
        <v>18</v>
      </c>
      <c r="F35" s="21"/>
      <c r="G35" s="21"/>
      <c r="H35" s="31"/>
      <c r="I35" s="20">
        <v>3</v>
      </c>
      <c r="J35" s="21"/>
      <c r="K35" s="21"/>
      <c r="L35" s="22"/>
      <c r="M35" s="23">
        <v>3</v>
      </c>
      <c r="N35" s="23" t="s">
        <v>42</v>
      </c>
      <c r="O35" s="78" t="s">
        <v>48</v>
      </c>
      <c r="P35" s="79" t="s">
        <v>105</v>
      </c>
      <c r="Q35" s="80" t="s">
        <v>106</v>
      </c>
      <c r="R35" s="78"/>
      <c r="S35" s="91"/>
      <c r="T35" s="104"/>
      <c r="U35" s="20"/>
      <c r="V35" s="91"/>
      <c r="W35" s="31"/>
      <c r="X35" s="85" t="s">
        <v>113</v>
      </c>
      <c r="Y35" s="29" t="s">
        <v>114</v>
      </c>
    </row>
    <row r="36" spans="1:25" ht="12.75" customHeight="1" x14ac:dyDescent="0.25">
      <c r="A36" s="30" t="s">
        <v>115</v>
      </c>
      <c r="B36" s="16" t="s">
        <v>116</v>
      </c>
      <c r="C36" s="107"/>
      <c r="D36" s="87" t="s">
        <v>18</v>
      </c>
      <c r="E36" s="21"/>
      <c r="F36" s="21"/>
      <c r="G36" s="21"/>
      <c r="H36" s="31"/>
      <c r="I36" s="20">
        <v>2</v>
      </c>
      <c r="J36" s="21"/>
      <c r="K36" s="21"/>
      <c r="L36" s="22"/>
      <c r="M36" s="23">
        <v>2</v>
      </c>
      <c r="N36" s="23" t="s">
        <v>42</v>
      </c>
      <c r="O36" s="78"/>
      <c r="P36" s="79"/>
      <c r="Q36" s="100"/>
      <c r="R36" s="108"/>
      <c r="S36" s="91"/>
      <c r="T36" s="104"/>
      <c r="U36" s="20"/>
      <c r="V36" s="91"/>
      <c r="W36" s="106"/>
      <c r="X36" s="85" t="s">
        <v>117</v>
      </c>
      <c r="Y36" s="29" t="s">
        <v>118</v>
      </c>
    </row>
    <row r="37" spans="1:25" ht="12.75" customHeight="1" x14ac:dyDescent="0.25">
      <c r="A37" s="30" t="s">
        <v>119</v>
      </c>
      <c r="B37" s="16" t="s">
        <v>120</v>
      </c>
      <c r="C37" s="20"/>
      <c r="D37" s="92"/>
      <c r="E37" s="21"/>
      <c r="F37" s="21" t="s">
        <v>18</v>
      </c>
      <c r="G37" s="21"/>
      <c r="H37" s="31"/>
      <c r="I37" s="20"/>
      <c r="J37" s="21"/>
      <c r="K37" s="21">
        <v>3</v>
      </c>
      <c r="L37" s="22"/>
      <c r="M37" s="23">
        <v>5</v>
      </c>
      <c r="N37" s="23" t="s">
        <v>37</v>
      </c>
      <c r="O37" s="78" t="s">
        <v>48</v>
      </c>
      <c r="P37" s="79" t="s">
        <v>115</v>
      </c>
      <c r="Q37" s="80" t="s">
        <v>116</v>
      </c>
      <c r="R37" s="78" t="s">
        <v>48</v>
      </c>
      <c r="S37" s="79" t="s">
        <v>98</v>
      </c>
      <c r="T37" s="80" t="s">
        <v>99</v>
      </c>
      <c r="U37" s="33"/>
      <c r="V37" s="91"/>
      <c r="W37" s="109"/>
      <c r="X37" s="85" t="s">
        <v>117</v>
      </c>
      <c r="Y37" s="29" t="s">
        <v>121</v>
      </c>
    </row>
    <row r="38" spans="1:25" ht="12.75" customHeight="1" x14ac:dyDescent="0.25">
      <c r="A38" s="30" t="s">
        <v>122</v>
      </c>
      <c r="B38" s="16" t="s">
        <v>123</v>
      </c>
      <c r="C38" s="110"/>
      <c r="D38" s="87" t="s">
        <v>18</v>
      </c>
      <c r="E38" s="21"/>
      <c r="F38" s="21"/>
      <c r="G38" s="21"/>
      <c r="H38" s="31"/>
      <c r="I38" s="20">
        <v>2</v>
      </c>
      <c r="J38" s="21"/>
      <c r="K38" s="21"/>
      <c r="L38" s="22"/>
      <c r="M38" s="23">
        <v>2</v>
      </c>
      <c r="N38" s="23" t="s">
        <v>42</v>
      </c>
      <c r="O38" s="111" t="s">
        <v>124</v>
      </c>
      <c r="P38" s="91" t="s">
        <v>105</v>
      </c>
      <c r="Q38" s="16" t="s">
        <v>106</v>
      </c>
      <c r="R38" s="71"/>
      <c r="S38" s="91"/>
      <c r="T38" s="109"/>
      <c r="U38" s="73"/>
      <c r="V38" s="91"/>
      <c r="W38" s="112"/>
      <c r="X38" s="85" t="s">
        <v>125</v>
      </c>
      <c r="Y38" s="29" t="s">
        <v>126</v>
      </c>
    </row>
    <row r="39" spans="1:25" ht="12.75" customHeight="1" x14ac:dyDescent="0.25">
      <c r="A39" s="215" t="s">
        <v>26</v>
      </c>
      <c r="B39" s="246"/>
      <c r="C39" s="113">
        <f t="shared" ref="C39:H39" si="6">SUMIF(C25:C38,"=x",$I25:$I38)+SUMIF(C25:C38,"=x",$J25:$J38)+SUMIF(C25:C38,"=x",$K25:$K38)</f>
        <v>3</v>
      </c>
      <c r="D39" s="35">
        <f t="shared" si="6"/>
        <v>12</v>
      </c>
      <c r="E39" s="35">
        <f t="shared" si="6"/>
        <v>13</v>
      </c>
      <c r="F39" s="35">
        <f t="shared" si="6"/>
        <v>6</v>
      </c>
      <c r="G39" s="35">
        <f t="shared" si="6"/>
        <v>0</v>
      </c>
      <c r="H39" s="36">
        <f t="shared" si="6"/>
        <v>0</v>
      </c>
      <c r="I39" s="247">
        <f>SUM(C39:G39)</f>
        <v>34</v>
      </c>
      <c r="J39" s="217"/>
      <c r="K39" s="217"/>
      <c r="L39" s="217"/>
      <c r="M39" s="217"/>
      <c r="N39" s="218"/>
      <c r="O39" s="37"/>
      <c r="P39" s="38"/>
      <c r="Q39" s="39"/>
      <c r="R39" s="40"/>
      <c r="S39" s="38"/>
      <c r="T39" s="39"/>
      <c r="U39" s="40"/>
      <c r="V39" s="38"/>
      <c r="W39" s="41"/>
      <c r="X39" s="41"/>
      <c r="Y39" s="42"/>
    </row>
    <row r="40" spans="1:25" ht="12.75" customHeight="1" x14ac:dyDescent="0.25">
      <c r="A40" s="219" t="s">
        <v>27</v>
      </c>
      <c r="B40" s="248"/>
      <c r="C40" s="95">
        <f t="shared" ref="C40:H40" si="7">SUMIF(C25:C38,"=x",$M25:$M38)</f>
        <v>3</v>
      </c>
      <c r="D40" s="44">
        <f t="shared" si="7"/>
        <v>15</v>
      </c>
      <c r="E40" s="44">
        <f t="shared" si="7"/>
        <v>17</v>
      </c>
      <c r="F40" s="44">
        <f t="shared" si="7"/>
        <v>9</v>
      </c>
      <c r="G40" s="44">
        <f t="shared" si="7"/>
        <v>0</v>
      </c>
      <c r="H40" s="96">
        <f t="shared" si="7"/>
        <v>0</v>
      </c>
      <c r="I40" s="249">
        <f>SUM(C40:G40)</f>
        <v>44</v>
      </c>
      <c r="J40" s="229"/>
      <c r="K40" s="229"/>
      <c r="L40" s="229"/>
      <c r="M40" s="229"/>
      <c r="N40" s="230"/>
      <c r="O40" s="46"/>
      <c r="P40" s="38"/>
      <c r="Q40" s="39"/>
      <c r="R40" s="40"/>
      <c r="S40" s="38"/>
      <c r="T40" s="39"/>
      <c r="U40" s="40"/>
      <c r="V40" s="38"/>
      <c r="W40" s="41"/>
      <c r="X40" s="41"/>
      <c r="Y40" s="42"/>
    </row>
    <row r="41" spans="1:25" ht="12.75" customHeight="1" x14ac:dyDescent="0.25">
      <c r="A41" s="223" t="s">
        <v>28</v>
      </c>
      <c r="B41" s="250"/>
      <c r="C41" s="48">
        <f t="shared" ref="C41:H41" si="8">COUNTIFS(C25:C38,"x",$N25:$N38,"K(5)")+COUNTIFS(C25:C38,"x",$N25:$N38,"AK(5)")+COUNTIFS(C25:C38,"x",$N25:$N38,"BK(5)")</f>
        <v>1</v>
      </c>
      <c r="D41" s="48">
        <f t="shared" si="8"/>
        <v>4</v>
      </c>
      <c r="E41" s="48">
        <f t="shared" si="8"/>
        <v>3</v>
      </c>
      <c r="F41" s="48">
        <f t="shared" si="8"/>
        <v>0</v>
      </c>
      <c r="G41" s="48">
        <f t="shared" si="8"/>
        <v>0</v>
      </c>
      <c r="H41" s="48">
        <f t="shared" si="8"/>
        <v>0</v>
      </c>
      <c r="I41" s="251">
        <f>SUM(C41:H41)</f>
        <v>8</v>
      </c>
      <c r="J41" s="232"/>
      <c r="K41" s="232"/>
      <c r="L41" s="232"/>
      <c r="M41" s="232"/>
      <c r="N41" s="233"/>
      <c r="O41" s="50"/>
      <c r="P41" s="38"/>
      <c r="Q41" s="39"/>
      <c r="R41" s="40"/>
      <c r="S41" s="38"/>
      <c r="T41" s="39"/>
      <c r="U41" s="40"/>
      <c r="V41" s="38"/>
      <c r="W41" s="41"/>
      <c r="X41" s="41"/>
      <c r="Y41" s="42"/>
    </row>
    <row r="42" spans="1:25" ht="12.75" customHeight="1" x14ac:dyDescent="0.25">
      <c r="A42" s="234" t="s">
        <v>127</v>
      </c>
      <c r="B42" s="252"/>
      <c r="C42" s="236"/>
      <c r="D42" s="237"/>
      <c r="E42" s="237"/>
      <c r="F42" s="237"/>
      <c r="G42" s="237"/>
      <c r="H42" s="238"/>
      <c r="I42" s="236"/>
      <c r="J42" s="237"/>
      <c r="K42" s="237"/>
      <c r="L42" s="237"/>
      <c r="M42" s="237"/>
      <c r="N42" s="238"/>
      <c r="O42" s="9"/>
      <c r="P42" s="10"/>
      <c r="Q42" s="11"/>
      <c r="R42" s="12"/>
      <c r="S42" s="10"/>
      <c r="T42" s="11"/>
      <c r="U42" s="12"/>
      <c r="V42" s="10"/>
      <c r="W42" s="13"/>
      <c r="X42" s="13"/>
      <c r="Y42" s="114"/>
    </row>
    <row r="43" spans="1:25" ht="12.75" customHeight="1" x14ac:dyDescent="0.25">
      <c r="A43" s="30" t="s">
        <v>128</v>
      </c>
      <c r="B43" s="16" t="s">
        <v>129</v>
      </c>
      <c r="C43" s="20" t="s">
        <v>18</v>
      </c>
      <c r="D43" s="21"/>
      <c r="E43" s="21"/>
      <c r="F43" s="21"/>
      <c r="G43" s="21"/>
      <c r="H43" s="31"/>
      <c r="I43" s="20">
        <v>3</v>
      </c>
      <c r="J43" s="21"/>
      <c r="K43" s="21"/>
      <c r="L43" s="22"/>
      <c r="M43" s="23">
        <v>3</v>
      </c>
      <c r="N43" s="23" t="s">
        <v>42</v>
      </c>
      <c r="O43" s="20"/>
      <c r="P43" s="91"/>
      <c r="Q43" s="115"/>
      <c r="R43" s="73"/>
      <c r="S43" s="91"/>
      <c r="T43" s="99"/>
      <c r="U43" s="20"/>
      <c r="V43" s="91"/>
      <c r="W43" s="31"/>
      <c r="X43" s="85" t="s">
        <v>130</v>
      </c>
      <c r="Y43" s="29" t="s">
        <v>131</v>
      </c>
    </row>
    <row r="44" spans="1:25" ht="12.75" customHeight="1" x14ac:dyDescent="0.25">
      <c r="A44" s="30" t="s">
        <v>132</v>
      </c>
      <c r="B44" s="16" t="s">
        <v>133</v>
      </c>
      <c r="C44" s="20" t="s">
        <v>18</v>
      </c>
      <c r="D44" s="21"/>
      <c r="E44" s="21"/>
      <c r="F44" s="21"/>
      <c r="G44" s="21"/>
      <c r="H44" s="31"/>
      <c r="I44" s="20">
        <v>3</v>
      </c>
      <c r="J44" s="21"/>
      <c r="K44" s="21"/>
      <c r="L44" s="22"/>
      <c r="M44" s="23">
        <v>3</v>
      </c>
      <c r="N44" s="23" t="s">
        <v>42</v>
      </c>
      <c r="O44" s="20"/>
      <c r="P44" s="91"/>
      <c r="Q44" s="115"/>
      <c r="R44" s="73"/>
      <c r="S44" s="91"/>
      <c r="T44" s="99"/>
      <c r="U44" s="20"/>
      <c r="V44" s="91"/>
      <c r="W44" s="31"/>
      <c r="X44" s="85" t="s">
        <v>134</v>
      </c>
      <c r="Y44" s="29" t="s">
        <v>135</v>
      </c>
    </row>
    <row r="45" spans="1:25" ht="12.75" customHeight="1" x14ac:dyDescent="0.25">
      <c r="A45" s="30" t="s">
        <v>136</v>
      </c>
      <c r="B45" s="16" t="s">
        <v>137</v>
      </c>
      <c r="C45" s="20"/>
      <c r="D45" s="21"/>
      <c r="E45" s="21"/>
      <c r="F45" s="21" t="s">
        <v>18</v>
      </c>
      <c r="G45" s="21"/>
      <c r="H45" s="31"/>
      <c r="I45" s="20">
        <v>1</v>
      </c>
      <c r="J45" s="21"/>
      <c r="K45" s="21"/>
      <c r="L45" s="22"/>
      <c r="M45" s="23">
        <v>1</v>
      </c>
      <c r="N45" s="23" t="s">
        <v>42</v>
      </c>
      <c r="O45" s="20"/>
      <c r="P45" s="91"/>
      <c r="Q45" s="115"/>
      <c r="R45" s="73"/>
      <c r="S45" s="91"/>
      <c r="T45" s="99"/>
      <c r="U45" s="20"/>
      <c r="V45" s="91"/>
      <c r="W45" s="31"/>
      <c r="X45" s="85" t="s">
        <v>33</v>
      </c>
      <c r="Y45" s="29" t="s">
        <v>138</v>
      </c>
    </row>
    <row r="46" spans="1:25" ht="12.75" customHeight="1" x14ac:dyDescent="0.25">
      <c r="A46" s="30" t="s">
        <v>139</v>
      </c>
      <c r="B46" s="16" t="s">
        <v>140</v>
      </c>
      <c r="C46" s="20"/>
      <c r="D46" s="21" t="s">
        <v>18</v>
      </c>
      <c r="E46" s="91"/>
      <c r="F46" s="21"/>
      <c r="G46" s="21"/>
      <c r="H46" s="31"/>
      <c r="I46" s="20">
        <v>2</v>
      </c>
      <c r="J46" s="21"/>
      <c r="K46" s="21"/>
      <c r="L46" s="22"/>
      <c r="M46" s="23">
        <v>2</v>
      </c>
      <c r="N46" s="23" t="s">
        <v>42</v>
      </c>
      <c r="O46" s="20"/>
      <c r="P46" s="91"/>
      <c r="Q46" s="116"/>
      <c r="R46" s="26"/>
      <c r="S46" s="91"/>
      <c r="T46" s="117"/>
      <c r="U46" s="118"/>
      <c r="V46" s="91"/>
      <c r="W46" s="31"/>
      <c r="X46" s="85" t="s">
        <v>141</v>
      </c>
      <c r="Y46" s="29" t="s">
        <v>142</v>
      </c>
    </row>
    <row r="47" spans="1:25" ht="12.75" customHeight="1" x14ac:dyDescent="0.25">
      <c r="A47" s="30" t="s">
        <v>143</v>
      </c>
      <c r="B47" s="16" t="s">
        <v>144</v>
      </c>
      <c r="C47" s="20"/>
      <c r="D47" s="92"/>
      <c r="E47" s="21" t="s">
        <v>18</v>
      </c>
      <c r="F47" s="92"/>
      <c r="G47" s="21"/>
      <c r="H47" s="31"/>
      <c r="I47" s="20"/>
      <c r="J47" s="21"/>
      <c r="K47" s="21">
        <v>2</v>
      </c>
      <c r="L47" s="22"/>
      <c r="M47" s="98">
        <v>4</v>
      </c>
      <c r="N47" s="23" t="s">
        <v>37</v>
      </c>
      <c r="O47" s="78" t="s">
        <v>48</v>
      </c>
      <c r="P47" s="79" t="s">
        <v>82</v>
      </c>
      <c r="Q47" s="80" t="s">
        <v>83</v>
      </c>
      <c r="R47" s="108" t="s">
        <v>48</v>
      </c>
      <c r="S47" s="79" t="s">
        <v>139</v>
      </c>
      <c r="T47" s="80" t="s">
        <v>140</v>
      </c>
      <c r="U47" s="83"/>
      <c r="V47" s="81"/>
      <c r="W47" s="119"/>
      <c r="X47" s="85" t="s">
        <v>145</v>
      </c>
      <c r="Y47" s="29" t="s">
        <v>146</v>
      </c>
    </row>
    <row r="48" spans="1:25" ht="12.75" customHeight="1" x14ac:dyDescent="0.25">
      <c r="A48" s="30" t="s">
        <v>147</v>
      </c>
      <c r="B48" s="16" t="s">
        <v>148</v>
      </c>
      <c r="C48" s="20"/>
      <c r="D48" s="21"/>
      <c r="E48" s="21" t="s">
        <v>18</v>
      </c>
      <c r="F48" s="21"/>
      <c r="G48" s="21"/>
      <c r="H48" s="31"/>
      <c r="I48" s="120">
        <v>3</v>
      </c>
      <c r="J48" s="75"/>
      <c r="K48" s="21"/>
      <c r="L48" s="22"/>
      <c r="M48" s="98">
        <v>3</v>
      </c>
      <c r="N48" s="23" t="s">
        <v>42</v>
      </c>
      <c r="O48" s="68"/>
      <c r="P48" s="72"/>
      <c r="Q48" s="121"/>
      <c r="R48" s="68"/>
      <c r="S48" s="72"/>
      <c r="T48" s="122"/>
      <c r="U48" s="73"/>
      <c r="V48" s="91"/>
      <c r="W48" s="31"/>
      <c r="X48" s="85" t="s">
        <v>149</v>
      </c>
      <c r="Y48" s="29" t="s">
        <v>150</v>
      </c>
    </row>
    <row r="49" spans="1:25" ht="12.75" customHeight="1" x14ac:dyDescent="0.25">
      <c r="A49" s="30" t="s">
        <v>151</v>
      </c>
      <c r="B49" s="16" t="s">
        <v>152</v>
      </c>
      <c r="C49" s="20"/>
      <c r="D49" s="21"/>
      <c r="E49" s="21" t="s">
        <v>18</v>
      </c>
      <c r="F49" s="21"/>
      <c r="G49" s="21"/>
      <c r="H49" s="31"/>
      <c r="I49" s="20">
        <v>3</v>
      </c>
      <c r="J49" s="21"/>
      <c r="K49" s="21"/>
      <c r="L49" s="22"/>
      <c r="M49" s="23">
        <v>3</v>
      </c>
      <c r="N49" s="23" t="s">
        <v>42</v>
      </c>
      <c r="O49" s="78"/>
      <c r="P49" s="79"/>
      <c r="Q49" s="123"/>
      <c r="R49" s="78"/>
      <c r="S49" s="91"/>
      <c r="T49" s="104"/>
      <c r="U49" s="20"/>
      <c r="V49" s="91"/>
      <c r="W49" s="31"/>
      <c r="X49" s="85" t="s">
        <v>153</v>
      </c>
      <c r="Y49" s="29" t="s">
        <v>154</v>
      </c>
    </row>
    <row r="50" spans="1:25" ht="12.75" customHeight="1" x14ac:dyDescent="0.25">
      <c r="A50" s="30" t="s">
        <v>155</v>
      </c>
      <c r="B50" s="124" t="s">
        <v>156</v>
      </c>
      <c r="C50" s="20"/>
      <c r="D50" s="21"/>
      <c r="E50" s="21"/>
      <c r="F50" s="21" t="s">
        <v>18</v>
      </c>
      <c r="G50" s="21"/>
      <c r="H50" s="31"/>
      <c r="I50" s="20"/>
      <c r="J50" s="21"/>
      <c r="K50" s="21">
        <v>3</v>
      </c>
      <c r="L50" s="22"/>
      <c r="M50" s="23">
        <v>5</v>
      </c>
      <c r="N50" s="23" t="s">
        <v>37</v>
      </c>
      <c r="O50" s="78" t="s">
        <v>48</v>
      </c>
      <c r="P50" s="79" t="s">
        <v>151</v>
      </c>
      <c r="Q50" s="80" t="s">
        <v>152</v>
      </c>
      <c r="R50" s="78"/>
      <c r="S50" s="91"/>
      <c r="T50" s="104"/>
      <c r="U50" s="20"/>
      <c r="V50" s="91"/>
      <c r="W50" s="31"/>
      <c r="X50" s="85" t="s">
        <v>153</v>
      </c>
      <c r="Y50" s="29" t="s">
        <v>157</v>
      </c>
    </row>
    <row r="51" spans="1:25" ht="12.75" customHeight="1" x14ac:dyDescent="0.25">
      <c r="A51" s="30" t="s">
        <v>158</v>
      </c>
      <c r="B51" s="16" t="s">
        <v>159</v>
      </c>
      <c r="C51" s="20"/>
      <c r="D51" s="21"/>
      <c r="E51" s="21"/>
      <c r="F51" s="21" t="s">
        <v>18</v>
      </c>
      <c r="G51" s="21"/>
      <c r="H51" s="31"/>
      <c r="I51" s="20">
        <v>3</v>
      </c>
      <c r="J51" s="21"/>
      <c r="K51" s="21"/>
      <c r="L51" s="22"/>
      <c r="M51" s="23">
        <v>3</v>
      </c>
      <c r="N51" s="23" t="s">
        <v>42</v>
      </c>
      <c r="O51" s="78" t="s">
        <v>48</v>
      </c>
      <c r="P51" s="79" t="s">
        <v>86</v>
      </c>
      <c r="Q51" s="80" t="s">
        <v>87</v>
      </c>
      <c r="R51" s="78"/>
      <c r="S51" s="79"/>
      <c r="T51" s="100"/>
      <c r="U51" s="33"/>
      <c r="V51" s="91"/>
      <c r="W51" s="31"/>
      <c r="X51" s="85" t="s">
        <v>160</v>
      </c>
      <c r="Y51" s="29" t="s">
        <v>161</v>
      </c>
    </row>
    <row r="52" spans="1:25" ht="12.75" customHeight="1" x14ac:dyDescent="0.25">
      <c r="A52" s="30" t="s">
        <v>162</v>
      </c>
      <c r="B52" s="16" t="s">
        <v>163</v>
      </c>
      <c r="C52" s="20"/>
      <c r="D52" s="21"/>
      <c r="E52" s="21"/>
      <c r="F52" s="21" t="s">
        <v>18</v>
      </c>
      <c r="G52" s="21"/>
      <c r="H52" s="31"/>
      <c r="I52" s="20">
        <v>2</v>
      </c>
      <c r="J52" s="21"/>
      <c r="K52" s="21"/>
      <c r="L52" s="22"/>
      <c r="M52" s="23">
        <v>2</v>
      </c>
      <c r="N52" s="23" t="s">
        <v>42</v>
      </c>
      <c r="O52" s="78" t="s">
        <v>48</v>
      </c>
      <c r="P52" s="79" t="s">
        <v>86</v>
      </c>
      <c r="Q52" s="80" t="s">
        <v>87</v>
      </c>
      <c r="R52" s="78"/>
      <c r="S52" s="91"/>
      <c r="T52" s="104"/>
      <c r="U52" s="20"/>
      <c r="V52" s="91"/>
      <c r="W52" s="31"/>
      <c r="X52" s="85" t="s">
        <v>160</v>
      </c>
      <c r="Y52" s="29" t="s">
        <v>164</v>
      </c>
    </row>
    <row r="53" spans="1:25" ht="12.75" customHeight="1" x14ac:dyDescent="0.25">
      <c r="A53" s="30" t="s">
        <v>165</v>
      </c>
      <c r="B53" s="16" t="s">
        <v>166</v>
      </c>
      <c r="C53" s="20"/>
      <c r="D53" s="21"/>
      <c r="E53" s="21"/>
      <c r="F53" s="92"/>
      <c r="G53" s="21"/>
      <c r="H53" s="125" t="s">
        <v>18</v>
      </c>
      <c r="I53" s="20">
        <v>1</v>
      </c>
      <c r="J53" s="21"/>
      <c r="K53" s="21"/>
      <c r="L53" s="22"/>
      <c r="M53" s="23">
        <v>1</v>
      </c>
      <c r="N53" s="23" t="s">
        <v>42</v>
      </c>
      <c r="O53" s="78" t="s">
        <v>48</v>
      </c>
      <c r="P53" s="79" t="s">
        <v>86</v>
      </c>
      <c r="Q53" s="80" t="s">
        <v>87</v>
      </c>
      <c r="R53" s="126"/>
      <c r="S53" s="127"/>
      <c r="T53" s="128"/>
      <c r="U53" s="33"/>
      <c r="V53" s="91"/>
      <c r="W53" s="31"/>
      <c r="X53" s="85" t="s">
        <v>167</v>
      </c>
      <c r="Y53" s="29" t="s">
        <v>168</v>
      </c>
    </row>
    <row r="54" spans="1:25" ht="12.75" customHeight="1" x14ac:dyDescent="0.25">
      <c r="A54" s="30" t="s">
        <v>390</v>
      </c>
      <c r="B54" s="16" t="s">
        <v>169</v>
      </c>
      <c r="C54" s="20"/>
      <c r="D54" s="21"/>
      <c r="E54" s="21"/>
      <c r="F54" s="21" t="s">
        <v>18</v>
      </c>
      <c r="G54" s="21"/>
      <c r="H54" s="31"/>
      <c r="I54" s="20">
        <v>2</v>
      </c>
      <c r="J54" s="21"/>
      <c r="K54" s="21"/>
      <c r="L54" s="22"/>
      <c r="M54" s="23">
        <v>2</v>
      </c>
      <c r="N54" s="23" t="s">
        <v>42</v>
      </c>
      <c r="O54" s="68"/>
      <c r="P54" s="72"/>
      <c r="Q54" s="121"/>
      <c r="R54" s="129"/>
      <c r="S54" s="81"/>
      <c r="T54" s="130"/>
      <c r="U54" s="20"/>
      <c r="V54" s="91"/>
      <c r="W54" s="31"/>
      <c r="X54" s="85" t="s">
        <v>170</v>
      </c>
      <c r="Y54" s="29" t="s">
        <v>171</v>
      </c>
    </row>
    <row r="55" spans="1:25" ht="12.75" customHeight="1" x14ac:dyDescent="0.25">
      <c r="A55" s="131" t="s">
        <v>172</v>
      </c>
      <c r="B55" s="16" t="s">
        <v>173</v>
      </c>
      <c r="C55" s="20"/>
      <c r="D55" s="91"/>
      <c r="E55" s="91"/>
      <c r="F55" s="21"/>
      <c r="G55" s="21" t="s">
        <v>18</v>
      </c>
      <c r="H55" s="31"/>
      <c r="I55" s="20">
        <v>2</v>
      </c>
      <c r="J55" s="21"/>
      <c r="K55" s="21"/>
      <c r="L55" s="22"/>
      <c r="M55" s="98">
        <v>2</v>
      </c>
      <c r="N55" s="98" t="s">
        <v>42</v>
      </c>
      <c r="O55" s="78"/>
      <c r="P55" s="79"/>
      <c r="Q55" s="132"/>
      <c r="R55" s="133"/>
      <c r="S55" s="79"/>
      <c r="T55" s="104"/>
      <c r="U55" s="20"/>
      <c r="V55" s="91"/>
      <c r="W55" s="31"/>
      <c r="X55" s="85" t="s">
        <v>134</v>
      </c>
      <c r="Y55" s="29" t="s">
        <v>174</v>
      </c>
    </row>
    <row r="56" spans="1:25" ht="12.75" customHeight="1" x14ac:dyDescent="0.25">
      <c r="A56" s="30" t="s">
        <v>175</v>
      </c>
      <c r="B56" s="124" t="s">
        <v>176</v>
      </c>
      <c r="C56" s="20"/>
      <c r="D56" s="21"/>
      <c r="E56" s="21" t="s">
        <v>18</v>
      </c>
      <c r="F56" s="92"/>
      <c r="G56" s="21"/>
      <c r="H56" s="31"/>
      <c r="I56" s="20"/>
      <c r="J56" s="21"/>
      <c r="K56" s="21">
        <v>2</v>
      </c>
      <c r="L56" s="22"/>
      <c r="M56" s="23">
        <v>4</v>
      </c>
      <c r="N56" s="23" t="s">
        <v>37</v>
      </c>
      <c r="O56" s="78" t="s">
        <v>48</v>
      </c>
      <c r="P56" s="79" t="s">
        <v>82</v>
      </c>
      <c r="Q56" s="80" t="s">
        <v>83</v>
      </c>
      <c r="R56" s="78" t="s">
        <v>48</v>
      </c>
      <c r="S56" s="79" t="s">
        <v>94</v>
      </c>
      <c r="T56" s="80" t="s">
        <v>95</v>
      </c>
      <c r="U56" s="33"/>
      <c r="V56" s="91"/>
      <c r="W56" s="31"/>
      <c r="X56" s="85" t="s">
        <v>177</v>
      </c>
      <c r="Y56" s="29" t="s">
        <v>178</v>
      </c>
    </row>
    <row r="57" spans="1:25" ht="12.75" customHeight="1" x14ac:dyDescent="0.25">
      <c r="A57" s="30" t="s">
        <v>179</v>
      </c>
      <c r="B57" s="16" t="s">
        <v>180</v>
      </c>
      <c r="C57" s="20"/>
      <c r="D57" s="21"/>
      <c r="E57" s="21"/>
      <c r="F57" s="21" t="s">
        <v>18</v>
      </c>
      <c r="G57" s="21"/>
      <c r="H57" s="31"/>
      <c r="I57" s="20"/>
      <c r="J57" s="21"/>
      <c r="K57" s="21">
        <v>3</v>
      </c>
      <c r="L57" s="22"/>
      <c r="M57" s="23">
        <v>5</v>
      </c>
      <c r="N57" s="23" t="s">
        <v>37</v>
      </c>
      <c r="O57" s="78" t="s">
        <v>48</v>
      </c>
      <c r="P57" s="79" t="s">
        <v>181</v>
      </c>
      <c r="Q57" s="134" t="s">
        <v>182</v>
      </c>
      <c r="R57" s="78"/>
      <c r="S57" s="79"/>
      <c r="T57" s="104"/>
      <c r="U57" s="20"/>
      <c r="V57" s="91"/>
      <c r="W57" s="31"/>
      <c r="X57" s="85" t="s">
        <v>183</v>
      </c>
      <c r="Y57" s="29" t="s">
        <v>184</v>
      </c>
    </row>
    <row r="58" spans="1:25" ht="12.75" customHeight="1" x14ac:dyDescent="0.25">
      <c r="A58" s="30" t="s">
        <v>185</v>
      </c>
      <c r="B58" s="16" t="s">
        <v>186</v>
      </c>
      <c r="C58" s="20"/>
      <c r="D58" s="92"/>
      <c r="E58" s="21"/>
      <c r="F58" s="21" t="s">
        <v>18</v>
      </c>
      <c r="G58" s="21"/>
      <c r="H58" s="31"/>
      <c r="I58" s="20"/>
      <c r="J58" s="21"/>
      <c r="K58" s="21">
        <v>3</v>
      </c>
      <c r="L58" s="22"/>
      <c r="M58" s="23">
        <v>5</v>
      </c>
      <c r="N58" s="23" t="s">
        <v>37</v>
      </c>
      <c r="O58" s="78" t="s">
        <v>48</v>
      </c>
      <c r="P58" s="79" t="s">
        <v>111</v>
      </c>
      <c r="Q58" s="80" t="s">
        <v>112</v>
      </c>
      <c r="R58" s="78" t="s">
        <v>48</v>
      </c>
      <c r="S58" s="79" t="s">
        <v>122</v>
      </c>
      <c r="T58" s="80" t="s">
        <v>123</v>
      </c>
      <c r="U58" s="33"/>
      <c r="V58" s="91"/>
      <c r="W58" s="112"/>
      <c r="X58" s="85" t="s">
        <v>187</v>
      </c>
      <c r="Y58" s="29" t="s">
        <v>188</v>
      </c>
    </row>
    <row r="59" spans="1:25" ht="12.75" customHeight="1" x14ac:dyDescent="0.25">
      <c r="A59" s="30" t="s">
        <v>189</v>
      </c>
      <c r="B59" s="16" t="s">
        <v>190</v>
      </c>
      <c r="C59" s="20"/>
      <c r="D59" s="91"/>
      <c r="E59" s="21"/>
      <c r="F59" s="21" t="s">
        <v>18</v>
      </c>
      <c r="G59" s="21"/>
      <c r="H59" s="31"/>
      <c r="I59" s="20"/>
      <c r="J59" s="21">
        <v>2</v>
      </c>
      <c r="K59" s="21"/>
      <c r="L59" s="22"/>
      <c r="M59" s="23">
        <v>2</v>
      </c>
      <c r="N59" s="23" t="s">
        <v>32</v>
      </c>
      <c r="O59" s="111" t="s">
        <v>124</v>
      </c>
      <c r="P59" s="91" t="s">
        <v>119</v>
      </c>
      <c r="Q59" s="16" t="s">
        <v>120</v>
      </c>
      <c r="R59" s="111" t="s">
        <v>124</v>
      </c>
      <c r="S59" s="91" t="s">
        <v>185</v>
      </c>
      <c r="T59" s="16" t="s">
        <v>186</v>
      </c>
      <c r="U59" s="73"/>
      <c r="V59" s="91"/>
      <c r="W59" s="31"/>
      <c r="X59" s="85" t="s">
        <v>191</v>
      </c>
      <c r="Y59" s="135" t="s">
        <v>192</v>
      </c>
    </row>
    <row r="60" spans="1:25" ht="12.75" customHeight="1" x14ac:dyDescent="0.25">
      <c r="A60" s="215" t="s">
        <v>26</v>
      </c>
      <c r="B60" s="246"/>
      <c r="C60" s="35">
        <f t="shared" ref="C60:H60" si="9">SUMIF(C43:C59,"=x",$I43:$I59)+SUMIF(C43:C59,"=x",$J43:$J59)+SUMIF(C43:C59,"=x",$K43:$K59)</f>
        <v>6</v>
      </c>
      <c r="D60" s="35">
        <f t="shared" si="9"/>
        <v>2</v>
      </c>
      <c r="E60" s="35">
        <f t="shared" si="9"/>
        <v>10</v>
      </c>
      <c r="F60" s="35">
        <f t="shared" si="9"/>
        <v>19</v>
      </c>
      <c r="G60" s="35">
        <f t="shared" si="9"/>
        <v>2</v>
      </c>
      <c r="H60" s="35">
        <f t="shared" si="9"/>
        <v>1</v>
      </c>
      <c r="I60" s="247">
        <f>SUM(C60:H60)</f>
        <v>40</v>
      </c>
      <c r="J60" s="239"/>
      <c r="K60" s="239"/>
      <c r="L60" s="239"/>
      <c r="M60" s="239"/>
      <c r="N60" s="240"/>
      <c r="O60" s="37"/>
      <c r="P60" s="38"/>
      <c r="Q60" s="39"/>
      <c r="R60" s="40"/>
      <c r="S60" s="38"/>
      <c r="T60" s="39"/>
      <c r="U60" s="40"/>
      <c r="V60" s="38"/>
      <c r="W60" s="41"/>
      <c r="X60" s="41"/>
      <c r="Y60" s="42"/>
    </row>
    <row r="61" spans="1:25" ht="12.75" customHeight="1" x14ac:dyDescent="0.25">
      <c r="A61" s="219" t="s">
        <v>27</v>
      </c>
      <c r="B61" s="248"/>
      <c r="C61" s="95">
        <f t="shared" ref="C61:H61" si="10">SUMIF(C43:C59,"=x",$M43:$M59)</f>
        <v>6</v>
      </c>
      <c r="D61" s="44">
        <f t="shared" si="10"/>
        <v>2</v>
      </c>
      <c r="E61" s="44">
        <f t="shared" si="10"/>
        <v>14</v>
      </c>
      <c r="F61" s="44">
        <f t="shared" si="10"/>
        <v>25</v>
      </c>
      <c r="G61" s="44">
        <f t="shared" si="10"/>
        <v>2</v>
      </c>
      <c r="H61" s="96">
        <f t="shared" si="10"/>
        <v>1</v>
      </c>
      <c r="I61" s="249">
        <f>SUM(C61:H61)</f>
        <v>50</v>
      </c>
      <c r="J61" s="229"/>
      <c r="K61" s="229"/>
      <c r="L61" s="229"/>
      <c r="M61" s="229"/>
      <c r="N61" s="230"/>
      <c r="O61" s="46"/>
      <c r="P61" s="38"/>
      <c r="Q61" s="39"/>
      <c r="R61" s="40"/>
      <c r="S61" s="38"/>
      <c r="T61" s="39"/>
      <c r="U61" s="40"/>
      <c r="V61" s="38"/>
      <c r="W61" s="41"/>
      <c r="X61" s="41"/>
      <c r="Y61" s="42"/>
    </row>
    <row r="62" spans="1:25" ht="12.75" customHeight="1" x14ac:dyDescent="0.25">
      <c r="A62" s="223" t="s">
        <v>28</v>
      </c>
      <c r="B62" s="250"/>
      <c r="C62" s="48">
        <f t="shared" ref="C62:H62" si="11">COUNTIFS(C43:C59,"x",$N43:$N59,"K(5)")+COUNTIFS(C43:C59,"x",$N43:$N59,"AK(5)")+COUNTIFS(C43:C59,"x",$N43:$N59,"BK(5)")+COUNTIFS(C43:C59,"x",$N43:$N59,"DK(5)")</f>
        <v>2</v>
      </c>
      <c r="D62" s="48">
        <f t="shared" si="11"/>
        <v>1</v>
      </c>
      <c r="E62" s="48">
        <f t="shared" si="11"/>
        <v>2</v>
      </c>
      <c r="F62" s="48">
        <f t="shared" si="11"/>
        <v>4</v>
      </c>
      <c r="G62" s="48">
        <f t="shared" si="11"/>
        <v>1</v>
      </c>
      <c r="H62" s="48">
        <f t="shared" si="11"/>
        <v>1</v>
      </c>
      <c r="I62" s="251">
        <f>SUM(C62:H62)</f>
        <v>11</v>
      </c>
      <c r="J62" s="232"/>
      <c r="K62" s="232"/>
      <c r="L62" s="232"/>
      <c r="M62" s="232"/>
      <c r="N62" s="233"/>
      <c r="O62" s="136"/>
      <c r="P62" s="137"/>
      <c r="Q62" s="138"/>
      <c r="R62" s="40"/>
      <c r="S62" s="38"/>
      <c r="T62" s="39"/>
      <c r="U62" s="40"/>
      <c r="V62" s="38"/>
      <c r="W62" s="41"/>
      <c r="X62" s="41"/>
      <c r="Y62" s="42"/>
    </row>
    <row r="63" spans="1:25" ht="12.75" customHeight="1" x14ac:dyDescent="0.25">
      <c r="A63" s="139" t="s">
        <v>193</v>
      </c>
      <c r="B63" s="140"/>
      <c r="C63" s="140"/>
      <c r="D63" s="140"/>
      <c r="E63" s="140"/>
      <c r="F63" s="140"/>
      <c r="G63" s="140"/>
      <c r="H63" s="141"/>
      <c r="I63" s="9"/>
      <c r="J63" s="12"/>
      <c r="K63" s="12"/>
      <c r="L63" s="12"/>
      <c r="M63" s="12"/>
      <c r="N63" s="142"/>
      <c r="O63" s="9"/>
      <c r="P63" s="10"/>
      <c r="Q63" s="11"/>
      <c r="R63" s="12"/>
      <c r="S63" s="10"/>
      <c r="T63" s="11"/>
      <c r="U63" s="12"/>
      <c r="V63" s="10"/>
      <c r="W63" s="13"/>
      <c r="X63" s="13"/>
      <c r="Y63" s="114"/>
    </row>
    <row r="64" spans="1:25" ht="12.75" customHeight="1" x14ac:dyDescent="0.25">
      <c r="A64" s="30" t="s">
        <v>194</v>
      </c>
      <c r="B64" s="16" t="s">
        <v>195</v>
      </c>
      <c r="C64" s="143"/>
      <c r="D64" s="21"/>
      <c r="E64" s="21"/>
      <c r="F64" s="21"/>
      <c r="G64" s="21"/>
      <c r="H64" s="31" t="s">
        <v>196</v>
      </c>
      <c r="I64" s="20"/>
      <c r="J64" s="21"/>
      <c r="K64" s="21">
        <v>2</v>
      </c>
      <c r="L64" s="77"/>
      <c r="M64" s="23">
        <v>6</v>
      </c>
      <c r="N64" s="23" t="s">
        <v>37</v>
      </c>
      <c r="O64" s="78" t="s">
        <v>48</v>
      </c>
      <c r="P64" s="79" t="s">
        <v>151</v>
      </c>
      <c r="Q64" s="103" t="s">
        <v>152</v>
      </c>
      <c r="R64" s="87"/>
      <c r="S64" s="91"/>
      <c r="T64" s="99"/>
      <c r="U64" s="20"/>
      <c r="V64" s="91"/>
      <c r="W64" s="31"/>
      <c r="X64" s="85" t="s">
        <v>153</v>
      </c>
      <c r="Y64" s="29" t="s">
        <v>197</v>
      </c>
    </row>
    <row r="65" spans="1:25" ht="12.75" customHeight="1" x14ac:dyDescent="0.25">
      <c r="A65" s="30" t="s">
        <v>198</v>
      </c>
      <c r="B65" s="16" t="s">
        <v>199</v>
      </c>
      <c r="C65" s="20"/>
      <c r="D65" s="87"/>
      <c r="E65" s="21"/>
      <c r="F65" s="21"/>
      <c r="G65" s="21" t="s">
        <v>196</v>
      </c>
      <c r="H65" s="31"/>
      <c r="I65" s="20"/>
      <c r="J65" s="21"/>
      <c r="K65" s="21">
        <v>4</v>
      </c>
      <c r="L65" s="77"/>
      <c r="M65" s="23">
        <v>9</v>
      </c>
      <c r="N65" s="23" t="s">
        <v>37</v>
      </c>
      <c r="O65" s="78" t="s">
        <v>48</v>
      </c>
      <c r="P65" s="79" t="s">
        <v>143</v>
      </c>
      <c r="Q65" s="103" t="s">
        <v>144</v>
      </c>
      <c r="R65" s="87"/>
      <c r="S65" s="91"/>
      <c r="T65" s="99"/>
      <c r="U65" s="20"/>
      <c r="V65" s="91"/>
      <c r="W65" s="31"/>
      <c r="X65" s="144" t="s">
        <v>145</v>
      </c>
      <c r="Y65" s="29" t="s">
        <v>200</v>
      </c>
    </row>
    <row r="66" spans="1:25" ht="12.75" customHeight="1" x14ac:dyDescent="0.25">
      <c r="A66" s="30" t="s">
        <v>201</v>
      </c>
      <c r="B66" s="145" t="s">
        <v>202</v>
      </c>
      <c r="C66" s="146"/>
      <c r="D66" s="21"/>
      <c r="E66" s="21"/>
      <c r="F66" s="21"/>
      <c r="G66" s="21"/>
      <c r="H66" s="31" t="s">
        <v>196</v>
      </c>
      <c r="I66" s="20">
        <v>2</v>
      </c>
      <c r="J66" s="21"/>
      <c r="K66" s="21"/>
      <c r="L66" s="76"/>
      <c r="M66" s="147">
        <v>4</v>
      </c>
      <c r="N66" s="23" t="s">
        <v>42</v>
      </c>
      <c r="O66" s="78" t="s">
        <v>48</v>
      </c>
      <c r="P66" s="79" t="s">
        <v>101</v>
      </c>
      <c r="Q66" s="103" t="s">
        <v>102</v>
      </c>
      <c r="R66" s="148"/>
      <c r="S66" s="79"/>
      <c r="T66" s="32"/>
      <c r="U66" s="33"/>
      <c r="V66" s="91"/>
      <c r="W66" s="149"/>
      <c r="X66" s="85" t="s">
        <v>96</v>
      </c>
      <c r="Y66" s="29" t="s">
        <v>203</v>
      </c>
    </row>
    <row r="67" spans="1:25" ht="12.75" customHeight="1" x14ac:dyDescent="0.25">
      <c r="A67" s="30" t="s">
        <v>204</v>
      </c>
      <c r="B67" s="16" t="s">
        <v>205</v>
      </c>
      <c r="C67" s="20"/>
      <c r="D67" s="21"/>
      <c r="E67" s="21"/>
      <c r="F67" s="21"/>
      <c r="G67" s="21"/>
      <c r="H67" s="31" t="s">
        <v>196</v>
      </c>
      <c r="I67" s="20"/>
      <c r="J67" s="21">
        <v>1</v>
      </c>
      <c r="K67" s="21"/>
      <c r="L67" s="31"/>
      <c r="M67" s="147">
        <v>3</v>
      </c>
      <c r="N67" s="23" t="s">
        <v>37</v>
      </c>
      <c r="O67" s="111"/>
      <c r="P67" s="91"/>
      <c r="Q67" s="149"/>
      <c r="R67" s="148"/>
      <c r="S67" s="91"/>
      <c r="T67" s="99"/>
      <c r="U67" s="20"/>
      <c r="V67" s="91"/>
      <c r="W67" s="31"/>
      <c r="X67" s="85" t="s">
        <v>96</v>
      </c>
      <c r="Y67" s="29" t="s">
        <v>206</v>
      </c>
    </row>
    <row r="68" spans="1:25" ht="12.75" customHeight="1" x14ac:dyDescent="0.25">
      <c r="A68" s="30" t="s">
        <v>207</v>
      </c>
      <c r="B68" s="16" t="s">
        <v>208</v>
      </c>
      <c r="C68" s="20"/>
      <c r="D68" s="21"/>
      <c r="E68" s="21"/>
      <c r="F68" s="21"/>
      <c r="G68" s="21"/>
      <c r="H68" s="31" t="s">
        <v>196</v>
      </c>
      <c r="I68" s="20"/>
      <c r="J68" s="21">
        <v>4</v>
      </c>
      <c r="K68" s="21"/>
      <c r="L68" s="76"/>
      <c r="M68" s="147">
        <v>8</v>
      </c>
      <c r="N68" s="23" t="s">
        <v>32</v>
      </c>
      <c r="O68" s="68" t="s">
        <v>43</v>
      </c>
      <c r="P68" s="72" t="s">
        <v>209</v>
      </c>
      <c r="Q68" s="112" t="s">
        <v>210</v>
      </c>
      <c r="R68" s="150" t="s">
        <v>43</v>
      </c>
      <c r="S68" s="151" t="s">
        <v>211</v>
      </c>
      <c r="T68" s="70" t="s">
        <v>212</v>
      </c>
      <c r="U68" s="73"/>
      <c r="V68" s="91"/>
      <c r="W68" s="31"/>
      <c r="X68" s="85" t="s">
        <v>134</v>
      </c>
      <c r="Y68" s="29" t="s">
        <v>213</v>
      </c>
    </row>
    <row r="69" spans="1:25" ht="12.75" customHeight="1" x14ac:dyDescent="0.25">
      <c r="A69" s="30" t="s">
        <v>214</v>
      </c>
      <c r="B69" s="16" t="s">
        <v>215</v>
      </c>
      <c r="C69" s="20"/>
      <c r="D69" s="21"/>
      <c r="E69" s="21" t="s">
        <v>196</v>
      </c>
      <c r="F69" s="21"/>
      <c r="G69" s="21"/>
      <c r="H69" s="31"/>
      <c r="I69" s="20"/>
      <c r="J69" s="21"/>
      <c r="K69" s="21">
        <v>4</v>
      </c>
      <c r="L69" s="76"/>
      <c r="M69" s="147">
        <v>9</v>
      </c>
      <c r="N69" s="23" t="s">
        <v>37</v>
      </c>
      <c r="O69" s="78" t="s">
        <v>48</v>
      </c>
      <c r="P69" s="79" t="s">
        <v>105</v>
      </c>
      <c r="Q69" s="103" t="s">
        <v>106</v>
      </c>
      <c r="R69" s="150"/>
      <c r="S69" s="72"/>
      <c r="T69" s="109"/>
      <c r="U69" s="73"/>
      <c r="V69" s="91"/>
      <c r="W69" s="31"/>
      <c r="X69" s="85" t="s">
        <v>77</v>
      </c>
      <c r="Y69" s="29" t="s">
        <v>216</v>
      </c>
    </row>
    <row r="70" spans="1:25" ht="12.75" customHeight="1" x14ac:dyDescent="0.25">
      <c r="A70" s="30" t="s">
        <v>217</v>
      </c>
      <c r="B70" s="16" t="s">
        <v>218</v>
      </c>
      <c r="C70" s="20"/>
      <c r="D70" s="21"/>
      <c r="E70" s="21"/>
      <c r="F70" s="21"/>
      <c r="G70" s="21" t="s">
        <v>196</v>
      </c>
      <c r="H70" s="31"/>
      <c r="I70" s="20"/>
      <c r="J70" s="21"/>
      <c r="K70" s="21">
        <v>3</v>
      </c>
      <c r="L70" s="76"/>
      <c r="M70" s="147">
        <v>8</v>
      </c>
      <c r="N70" s="23" t="s">
        <v>37</v>
      </c>
      <c r="O70" s="78" t="s">
        <v>48</v>
      </c>
      <c r="P70" s="79" t="s">
        <v>179</v>
      </c>
      <c r="Q70" s="103" t="s">
        <v>180</v>
      </c>
      <c r="R70" s="87"/>
      <c r="S70" s="91"/>
      <c r="T70" s="99"/>
      <c r="U70" s="20"/>
      <c r="V70" s="91"/>
      <c r="W70" s="31"/>
      <c r="X70" s="85" t="s">
        <v>183</v>
      </c>
      <c r="Y70" s="29" t="s">
        <v>219</v>
      </c>
    </row>
    <row r="71" spans="1:25" ht="12.75" customHeight="1" x14ac:dyDescent="0.25">
      <c r="A71" s="30" t="s">
        <v>209</v>
      </c>
      <c r="B71" s="16" t="s">
        <v>210</v>
      </c>
      <c r="C71" s="20"/>
      <c r="D71" s="21"/>
      <c r="E71" s="21"/>
      <c r="F71" s="21"/>
      <c r="G71" s="21" t="s">
        <v>196</v>
      </c>
      <c r="H71" s="31"/>
      <c r="I71" s="20"/>
      <c r="J71" s="21"/>
      <c r="K71" s="21">
        <v>3</v>
      </c>
      <c r="L71" s="76"/>
      <c r="M71" s="147">
        <v>8</v>
      </c>
      <c r="N71" s="23" t="s">
        <v>37</v>
      </c>
      <c r="O71" s="78" t="s">
        <v>48</v>
      </c>
      <c r="P71" s="79" t="s">
        <v>185</v>
      </c>
      <c r="Q71" s="103" t="s">
        <v>186</v>
      </c>
      <c r="R71" s="147" t="s">
        <v>48</v>
      </c>
      <c r="S71" s="79" t="s">
        <v>189</v>
      </c>
      <c r="T71" s="80" t="s">
        <v>190</v>
      </c>
      <c r="U71" s="33"/>
      <c r="V71" s="91"/>
      <c r="W71" s="31"/>
      <c r="X71" s="85" t="s">
        <v>191</v>
      </c>
      <c r="Y71" s="29" t="s">
        <v>220</v>
      </c>
    </row>
    <row r="72" spans="1:25" ht="12.75" customHeight="1" x14ac:dyDescent="0.25">
      <c r="A72" s="30" t="s">
        <v>221</v>
      </c>
      <c r="B72" s="16" t="s">
        <v>222</v>
      </c>
      <c r="C72" s="20"/>
      <c r="D72" s="21"/>
      <c r="E72" s="21"/>
      <c r="F72" s="21"/>
      <c r="G72" s="21" t="s">
        <v>196</v>
      </c>
      <c r="H72" s="31"/>
      <c r="I72" s="20">
        <v>1</v>
      </c>
      <c r="J72" s="21"/>
      <c r="K72" s="21"/>
      <c r="L72" s="76"/>
      <c r="M72" s="147">
        <v>2</v>
      </c>
      <c r="N72" s="23" t="s">
        <v>42</v>
      </c>
      <c r="O72" s="78" t="s">
        <v>48</v>
      </c>
      <c r="P72" s="79" t="s">
        <v>122</v>
      </c>
      <c r="Q72" s="103" t="s">
        <v>123</v>
      </c>
      <c r="R72" s="147"/>
      <c r="S72" s="79"/>
      <c r="T72" s="104"/>
      <c r="U72" s="20"/>
      <c r="V72" s="91"/>
      <c r="W72" s="31"/>
      <c r="X72" s="85" t="s">
        <v>125</v>
      </c>
      <c r="Y72" s="29" t="s">
        <v>223</v>
      </c>
    </row>
    <row r="73" spans="1:25" ht="12.75" customHeight="1" x14ac:dyDescent="0.25">
      <c r="A73" s="30" t="s">
        <v>224</v>
      </c>
      <c r="B73" s="16" t="s">
        <v>225</v>
      </c>
      <c r="C73" s="20"/>
      <c r="D73" s="21"/>
      <c r="E73" s="21"/>
      <c r="F73" s="21"/>
      <c r="G73" s="21"/>
      <c r="H73" s="31" t="s">
        <v>196</v>
      </c>
      <c r="I73" s="20">
        <v>2</v>
      </c>
      <c r="J73" s="21"/>
      <c r="K73" s="21">
        <v>2</v>
      </c>
      <c r="L73" s="76"/>
      <c r="M73" s="147">
        <v>9</v>
      </c>
      <c r="N73" s="23" t="s">
        <v>37</v>
      </c>
      <c r="O73" s="78" t="s">
        <v>48</v>
      </c>
      <c r="P73" s="79" t="s">
        <v>128</v>
      </c>
      <c r="Q73" s="103" t="s">
        <v>129</v>
      </c>
      <c r="R73" s="147" t="s">
        <v>48</v>
      </c>
      <c r="S73" s="79" t="s">
        <v>155</v>
      </c>
      <c r="T73" s="152" t="s">
        <v>156</v>
      </c>
      <c r="U73" s="33"/>
      <c r="V73" s="79"/>
      <c r="W73" s="103"/>
      <c r="X73" s="85" t="s">
        <v>130</v>
      </c>
      <c r="Y73" s="29" t="s">
        <v>226</v>
      </c>
    </row>
    <row r="74" spans="1:25" ht="12.75" customHeight="1" x14ac:dyDescent="0.25">
      <c r="A74" s="30" t="s">
        <v>227</v>
      </c>
      <c r="B74" s="16" t="s">
        <v>228</v>
      </c>
      <c r="C74" s="20"/>
      <c r="D74" s="21"/>
      <c r="E74" s="21"/>
      <c r="F74" s="21"/>
      <c r="G74" s="21" t="s">
        <v>196</v>
      </c>
      <c r="H74" s="31"/>
      <c r="I74" s="20"/>
      <c r="J74" s="21">
        <v>2</v>
      </c>
      <c r="K74" s="21"/>
      <c r="L74" s="31"/>
      <c r="M74" s="147">
        <v>4</v>
      </c>
      <c r="N74" s="23" t="s">
        <v>37</v>
      </c>
      <c r="O74" s="78" t="s">
        <v>48</v>
      </c>
      <c r="P74" s="79" t="s">
        <v>179</v>
      </c>
      <c r="Q74" s="103" t="s">
        <v>180</v>
      </c>
      <c r="R74" s="147"/>
      <c r="S74" s="79"/>
      <c r="T74" s="100"/>
      <c r="U74" s="33"/>
      <c r="V74" s="79"/>
      <c r="W74" s="103"/>
      <c r="X74" s="85" t="s">
        <v>229</v>
      </c>
      <c r="Y74" s="29" t="s">
        <v>230</v>
      </c>
    </row>
    <row r="75" spans="1:25" ht="12.75" customHeight="1" x14ac:dyDescent="0.25">
      <c r="A75" s="30" t="s">
        <v>231</v>
      </c>
      <c r="B75" s="16" t="s">
        <v>232</v>
      </c>
      <c r="C75" s="20"/>
      <c r="D75" s="21"/>
      <c r="E75" s="21"/>
      <c r="F75" s="21" t="s">
        <v>196</v>
      </c>
      <c r="G75" s="21"/>
      <c r="H75" s="31"/>
      <c r="I75" s="20">
        <v>2</v>
      </c>
      <c r="J75" s="21"/>
      <c r="K75" s="21"/>
      <c r="L75" s="31"/>
      <c r="M75" s="147">
        <v>4</v>
      </c>
      <c r="N75" s="23" t="s">
        <v>42</v>
      </c>
      <c r="O75" s="78"/>
      <c r="P75" s="79"/>
      <c r="Q75" s="103"/>
      <c r="R75" s="147"/>
      <c r="S75" s="79"/>
      <c r="T75" s="100"/>
      <c r="U75" s="33"/>
      <c r="V75" s="79"/>
      <c r="W75" s="103"/>
      <c r="X75" s="144" t="s">
        <v>233</v>
      </c>
      <c r="Y75" s="153" t="s">
        <v>234</v>
      </c>
    </row>
    <row r="76" spans="1:25" ht="12.75" customHeight="1" x14ac:dyDescent="0.25">
      <c r="A76" s="30" t="s">
        <v>235</v>
      </c>
      <c r="B76" s="16" t="s">
        <v>236</v>
      </c>
      <c r="C76" s="74"/>
      <c r="D76" s="75"/>
      <c r="E76" s="75"/>
      <c r="F76" s="75"/>
      <c r="G76" s="75"/>
      <c r="H76" s="31" t="s">
        <v>196</v>
      </c>
      <c r="I76" s="20">
        <v>2</v>
      </c>
      <c r="J76" s="75"/>
      <c r="K76" s="75"/>
      <c r="L76" s="76"/>
      <c r="M76" s="147">
        <v>2</v>
      </c>
      <c r="N76" s="23" t="s">
        <v>42</v>
      </c>
      <c r="O76" s="78" t="s">
        <v>48</v>
      </c>
      <c r="P76" s="154" t="s">
        <v>55</v>
      </c>
      <c r="Q76" s="103" t="s">
        <v>56</v>
      </c>
      <c r="R76" s="155"/>
      <c r="S76" s="156"/>
      <c r="T76" s="157"/>
      <c r="U76" s="158"/>
      <c r="V76" s="156"/>
      <c r="W76" s="159"/>
      <c r="X76" s="85" t="s">
        <v>57</v>
      </c>
      <c r="Y76" s="29" t="s">
        <v>237</v>
      </c>
    </row>
    <row r="77" spans="1:25" ht="12.75" customHeight="1" x14ac:dyDescent="0.25">
      <c r="A77" s="30" t="s">
        <v>238</v>
      </c>
      <c r="B77" s="16" t="s">
        <v>239</v>
      </c>
      <c r="C77" s="20"/>
      <c r="D77" s="21"/>
      <c r="E77" s="21"/>
      <c r="F77" s="21"/>
      <c r="G77" s="21"/>
      <c r="H77" s="31" t="s">
        <v>196</v>
      </c>
      <c r="I77" s="20">
        <v>4</v>
      </c>
      <c r="J77" s="21"/>
      <c r="K77" s="21"/>
      <c r="L77" s="76"/>
      <c r="M77" s="147">
        <v>6</v>
      </c>
      <c r="N77" s="23" t="s">
        <v>42</v>
      </c>
      <c r="O77" s="78" t="s">
        <v>48</v>
      </c>
      <c r="P77" s="79" t="s">
        <v>162</v>
      </c>
      <c r="Q77" s="103" t="s">
        <v>163</v>
      </c>
      <c r="R77" s="147"/>
      <c r="S77" s="79"/>
      <c r="T77" s="104"/>
      <c r="U77" s="20"/>
      <c r="V77" s="79"/>
      <c r="W77" s="31"/>
      <c r="X77" s="144" t="s">
        <v>141</v>
      </c>
      <c r="Y77" s="29" t="s">
        <v>240</v>
      </c>
    </row>
    <row r="78" spans="1:25" ht="12.75" customHeight="1" x14ac:dyDescent="0.25">
      <c r="A78" s="30" t="s">
        <v>241</v>
      </c>
      <c r="B78" s="16" t="s">
        <v>242</v>
      </c>
      <c r="C78" s="20"/>
      <c r="D78" s="21"/>
      <c r="E78" s="21"/>
      <c r="F78" s="21"/>
      <c r="G78" s="21" t="s">
        <v>196</v>
      </c>
      <c r="H78" s="31"/>
      <c r="I78" s="20">
        <v>2</v>
      </c>
      <c r="J78" s="21"/>
      <c r="K78" s="21"/>
      <c r="L78" s="76"/>
      <c r="M78" s="147">
        <v>4</v>
      </c>
      <c r="N78" s="23" t="s">
        <v>42</v>
      </c>
      <c r="O78" s="68" t="s">
        <v>43</v>
      </c>
      <c r="P78" s="72" t="s">
        <v>158</v>
      </c>
      <c r="Q78" s="112" t="s">
        <v>159</v>
      </c>
      <c r="R78" s="160" t="s">
        <v>43</v>
      </c>
      <c r="S78" s="72" t="s">
        <v>162</v>
      </c>
      <c r="T78" s="70" t="s">
        <v>163</v>
      </c>
      <c r="U78" s="33"/>
      <c r="V78" s="79"/>
      <c r="W78" s="103"/>
      <c r="X78" s="85" t="s">
        <v>160</v>
      </c>
      <c r="Y78" s="29" t="s">
        <v>243</v>
      </c>
    </row>
    <row r="79" spans="1:25" ht="12.75" customHeight="1" x14ac:dyDescent="0.25">
      <c r="A79" s="30" t="s">
        <v>244</v>
      </c>
      <c r="B79" s="16" t="s">
        <v>245</v>
      </c>
      <c r="C79" s="20"/>
      <c r="D79" s="21"/>
      <c r="E79" s="21"/>
      <c r="F79" s="21"/>
      <c r="G79" s="21" t="s">
        <v>196</v>
      </c>
      <c r="H79" s="31"/>
      <c r="I79" s="20"/>
      <c r="J79" s="21"/>
      <c r="K79" s="21">
        <v>5</v>
      </c>
      <c r="L79" s="76"/>
      <c r="M79" s="147">
        <v>10</v>
      </c>
      <c r="N79" s="23" t="s">
        <v>37</v>
      </c>
      <c r="O79" s="68" t="s">
        <v>43</v>
      </c>
      <c r="P79" s="72" t="s">
        <v>158</v>
      </c>
      <c r="Q79" s="112" t="s">
        <v>159</v>
      </c>
      <c r="R79" s="147" t="s">
        <v>48</v>
      </c>
      <c r="S79" s="79" t="s">
        <v>90</v>
      </c>
      <c r="T79" s="80" t="s">
        <v>91</v>
      </c>
      <c r="U79" s="33"/>
      <c r="V79" s="79"/>
      <c r="W79" s="103"/>
      <c r="X79" s="85" t="s">
        <v>160</v>
      </c>
      <c r="Y79" s="29" t="s">
        <v>246</v>
      </c>
    </row>
    <row r="80" spans="1:25" ht="12.75" customHeight="1" x14ac:dyDescent="0.25">
      <c r="A80" s="30" t="s">
        <v>247</v>
      </c>
      <c r="B80" s="16" t="s">
        <v>248</v>
      </c>
      <c r="C80" s="20"/>
      <c r="D80" s="21"/>
      <c r="E80" s="21"/>
      <c r="F80" s="21"/>
      <c r="G80" s="21"/>
      <c r="H80" s="31" t="s">
        <v>196</v>
      </c>
      <c r="I80" s="20">
        <v>1</v>
      </c>
      <c r="J80" s="21"/>
      <c r="K80" s="21"/>
      <c r="L80" s="76"/>
      <c r="M80" s="147">
        <v>2</v>
      </c>
      <c r="N80" s="23" t="s">
        <v>42</v>
      </c>
      <c r="O80" s="78" t="s">
        <v>48</v>
      </c>
      <c r="P80" s="79" t="s">
        <v>136</v>
      </c>
      <c r="Q80" s="103" t="s">
        <v>137</v>
      </c>
      <c r="R80" s="147"/>
      <c r="S80" s="79"/>
      <c r="T80" s="104"/>
      <c r="U80" s="20"/>
      <c r="V80" s="79"/>
      <c r="W80" s="31"/>
      <c r="X80" s="85" t="s">
        <v>249</v>
      </c>
      <c r="Y80" s="29" t="s">
        <v>250</v>
      </c>
    </row>
    <row r="81" spans="1:25" ht="12.75" customHeight="1" x14ac:dyDescent="0.25">
      <c r="A81" s="30" t="s">
        <v>251</v>
      </c>
      <c r="B81" s="16" t="s">
        <v>252</v>
      </c>
      <c r="C81" s="20"/>
      <c r="D81" s="21"/>
      <c r="E81" s="21"/>
      <c r="F81" s="21"/>
      <c r="G81" s="21" t="s">
        <v>196</v>
      </c>
      <c r="H81" s="31"/>
      <c r="I81" s="20">
        <v>1</v>
      </c>
      <c r="J81" s="21"/>
      <c r="K81" s="21"/>
      <c r="L81" s="76"/>
      <c r="M81" s="147">
        <v>2</v>
      </c>
      <c r="N81" s="23" t="s">
        <v>42</v>
      </c>
      <c r="O81" s="78" t="s">
        <v>48</v>
      </c>
      <c r="P81" s="79" t="s">
        <v>151</v>
      </c>
      <c r="Q81" s="103" t="s">
        <v>152</v>
      </c>
      <c r="R81" s="147"/>
      <c r="S81" s="79"/>
      <c r="T81" s="104"/>
      <c r="U81" s="20"/>
      <c r="V81" s="79"/>
      <c r="W81" s="31"/>
      <c r="X81" s="85" t="s">
        <v>153</v>
      </c>
      <c r="Y81" s="29" t="s">
        <v>253</v>
      </c>
    </row>
    <row r="82" spans="1:25" ht="12.75" customHeight="1" x14ac:dyDescent="0.25">
      <c r="A82" s="30" t="s">
        <v>254</v>
      </c>
      <c r="B82" s="16" t="s">
        <v>255</v>
      </c>
      <c r="C82" s="20"/>
      <c r="D82" s="21"/>
      <c r="E82" s="21"/>
      <c r="F82" s="21"/>
      <c r="G82" s="21"/>
      <c r="H82" s="31" t="s">
        <v>196</v>
      </c>
      <c r="I82" s="20"/>
      <c r="J82" s="21"/>
      <c r="K82" s="21">
        <v>2</v>
      </c>
      <c r="L82" s="76"/>
      <c r="M82" s="147">
        <v>6</v>
      </c>
      <c r="N82" s="23" t="s">
        <v>37</v>
      </c>
      <c r="O82" s="68" t="s">
        <v>43</v>
      </c>
      <c r="P82" s="72" t="s">
        <v>143</v>
      </c>
      <c r="Q82" s="112" t="s">
        <v>144</v>
      </c>
      <c r="R82" s="160" t="s">
        <v>43</v>
      </c>
      <c r="S82" s="72" t="s">
        <v>122</v>
      </c>
      <c r="T82" s="70" t="s">
        <v>123</v>
      </c>
      <c r="U82" s="73"/>
      <c r="V82" s="72"/>
      <c r="W82" s="112"/>
      <c r="X82" s="85" t="s">
        <v>96</v>
      </c>
      <c r="Y82" s="29" t="s">
        <v>256</v>
      </c>
    </row>
    <row r="83" spans="1:25" ht="12.75" customHeight="1" x14ac:dyDescent="0.25">
      <c r="A83" s="30" t="s">
        <v>257</v>
      </c>
      <c r="B83" s="16" t="s">
        <v>258</v>
      </c>
      <c r="C83" s="20"/>
      <c r="D83" s="21"/>
      <c r="E83" s="21"/>
      <c r="F83" s="21"/>
      <c r="G83" s="21"/>
      <c r="H83" s="31" t="s">
        <v>196</v>
      </c>
      <c r="I83" s="20">
        <v>2</v>
      </c>
      <c r="J83" s="21"/>
      <c r="K83" s="21"/>
      <c r="L83" s="76"/>
      <c r="M83" s="147">
        <v>4</v>
      </c>
      <c r="N83" s="23" t="s">
        <v>42</v>
      </c>
      <c r="O83" s="78"/>
      <c r="P83" s="79"/>
      <c r="Q83" s="32"/>
      <c r="R83" s="161"/>
      <c r="S83" s="79"/>
      <c r="T83" s="104"/>
      <c r="U83" s="20"/>
      <c r="V83" s="79"/>
      <c r="W83" s="31"/>
      <c r="X83" s="85" t="s">
        <v>125</v>
      </c>
      <c r="Y83" s="29" t="s">
        <v>259</v>
      </c>
    </row>
    <row r="84" spans="1:25" ht="12.75" customHeight="1" x14ac:dyDescent="0.25">
      <c r="A84" s="30" t="s">
        <v>260</v>
      </c>
      <c r="B84" s="16" t="s">
        <v>261</v>
      </c>
      <c r="C84" s="20"/>
      <c r="D84" s="21"/>
      <c r="E84" s="21"/>
      <c r="F84" s="21" t="s">
        <v>196</v>
      </c>
      <c r="G84" s="21"/>
      <c r="H84" s="31"/>
      <c r="I84" s="20"/>
      <c r="J84" s="21"/>
      <c r="K84" s="21">
        <v>3</v>
      </c>
      <c r="L84" s="76"/>
      <c r="M84" s="147">
        <v>8</v>
      </c>
      <c r="N84" s="23" t="s">
        <v>37</v>
      </c>
      <c r="O84" s="78" t="s">
        <v>48</v>
      </c>
      <c r="P84" s="79" t="s">
        <v>181</v>
      </c>
      <c r="Q84" s="162" t="s">
        <v>182</v>
      </c>
      <c r="R84" s="147"/>
      <c r="S84" s="79"/>
      <c r="T84" s="100"/>
      <c r="U84" s="33"/>
      <c r="V84" s="79"/>
      <c r="W84" s="31"/>
      <c r="X84" s="85" t="s">
        <v>262</v>
      </c>
      <c r="Y84" s="29" t="s">
        <v>263</v>
      </c>
    </row>
    <row r="85" spans="1:25" ht="12.75" customHeight="1" x14ac:dyDescent="0.25">
      <c r="A85" s="30" t="s">
        <v>264</v>
      </c>
      <c r="B85" s="16" t="s">
        <v>265</v>
      </c>
      <c r="C85" s="20"/>
      <c r="D85" s="21"/>
      <c r="E85" s="21"/>
      <c r="F85" s="21"/>
      <c r="G85" s="21" t="s">
        <v>196</v>
      </c>
      <c r="H85" s="31"/>
      <c r="I85" s="20"/>
      <c r="J85" s="21">
        <v>2</v>
      </c>
      <c r="K85" s="21"/>
      <c r="L85" s="76"/>
      <c r="M85" s="147">
        <v>6</v>
      </c>
      <c r="N85" s="23" t="s">
        <v>37</v>
      </c>
      <c r="O85" s="78" t="s">
        <v>48</v>
      </c>
      <c r="P85" s="79" t="s">
        <v>390</v>
      </c>
      <c r="Q85" s="103" t="s">
        <v>169</v>
      </c>
      <c r="R85" s="147"/>
      <c r="S85" s="79"/>
      <c r="T85" s="104"/>
      <c r="U85" s="20"/>
      <c r="V85" s="79"/>
      <c r="W85" s="31"/>
      <c r="X85" s="85" t="s">
        <v>266</v>
      </c>
      <c r="Y85" s="29" t="s">
        <v>267</v>
      </c>
    </row>
    <row r="86" spans="1:25" ht="12.75" customHeight="1" x14ac:dyDescent="0.25">
      <c r="A86" s="149" t="s">
        <v>268</v>
      </c>
      <c r="B86" s="210" t="s">
        <v>269</v>
      </c>
      <c r="C86" s="20"/>
      <c r="D86" s="21"/>
      <c r="E86" s="21"/>
      <c r="F86" s="21"/>
      <c r="G86" s="21"/>
      <c r="H86" s="31" t="s">
        <v>196</v>
      </c>
      <c r="I86" s="20"/>
      <c r="J86" s="21">
        <v>2</v>
      </c>
      <c r="K86" s="21"/>
      <c r="L86" s="76"/>
      <c r="M86" s="147">
        <v>6</v>
      </c>
      <c r="N86" s="23" t="s">
        <v>37</v>
      </c>
      <c r="O86" s="78"/>
      <c r="P86" s="79"/>
      <c r="Q86" s="164"/>
      <c r="R86" s="147"/>
      <c r="S86" s="79"/>
      <c r="T86" s="104"/>
      <c r="U86" s="20"/>
      <c r="V86" s="79"/>
      <c r="W86" s="31"/>
      <c r="X86" s="85" t="s">
        <v>130</v>
      </c>
      <c r="Y86" s="29" t="s">
        <v>270</v>
      </c>
    </row>
    <row r="87" spans="1:25" ht="12.75" customHeight="1" x14ac:dyDescent="0.25">
      <c r="A87" s="30" t="s">
        <v>391</v>
      </c>
      <c r="B87" s="16" t="s">
        <v>271</v>
      </c>
      <c r="C87" s="20"/>
      <c r="D87" s="21"/>
      <c r="E87" s="21"/>
      <c r="F87" s="21"/>
      <c r="G87" s="21" t="s">
        <v>196</v>
      </c>
      <c r="H87" s="31"/>
      <c r="I87" s="20">
        <v>2</v>
      </c>
      <c r="J87" s="21"/>
      <c r="K87" s="21"/>
      <c r="L87" s="76"/>
      <c r="M87" s="147">
        <v>4</v>
      </c>
      <c r="N87" s="23" t="s">
        <v>42</v>
      </c>
      <c r="O87" s="78" t="s">
        <v>48</v>
      </c>
      <c r="P87" s="79" t="s">
        <v>59</v>
      </c>
      <c r="Q87" s="103" t="s">
        <v>60</v>
      </c>
      <c r="R87" s="147" t="s">
        <v>48</v>
      </c>
      <c r="S87" s="79" t="s">
        <v>67</v>
      </c>
      <c r="T87" s="80" t="s">
        <v>68</v>
      </c>
      <c r="U87" s="33"/>
      <c r="V87" s="79"/>
      <c r="W87" s="103"/>
      <c r="X87" s="85" t="s">
        <v>61</v>
      </c>
      <c r="Y87" s="29" t="s">
        <v>272</v>
      </c>
    </row>
    <row r="88" spans="1:25" ht="12.75" customHeight="1" x14ac:dyDescent="0.25">
      <c r="A88" s="30" t="s">
        <v>273</v>
      </c>
      <c r="B88" s="16" t="s">
        <v>274</v>
      </c>
      <c r="C88" s="20"/>
      <c r="D88" s="21"/>
      <c r="E88" s="21"/>
      <c r="F88" s="21"/>
      <c r="G88" s="21" t="s">
        <v>196</v>
      </c>
      <c r="H88" s="31"/>
      <c r="I88" s="20">
        <v>2</v>
      </c>
      <c r="J88" s="21"/>
      <c r="K88" s="21"/>
      <c r="L88" s="31"/>
      <c r="M88" s="147">
        <v>4</v>
      </c>
      <c r="N88" s="23" t="s">
        <v>42</v>
      </c>
      <c r="O88" s="78" t="s">
        <v>48</v>
      </c>
      <c r="P88" s="79" t="s">
        <v>59</v>
      </c>
      <c r="Q88" s="103" t="s">
        <v>60</v>
      </c>
      <c r="R88" s="147"/>
      <c r="S88" s="79"/>
      <c r="T88" s="100"/>
      <c r="U88" s="33"/>
      <c r="V88" s="79"/>
      <c r="W88" s="103"/>
      <c r="X88" s="85" t="s">
        <v>275</v>
      </c>
      <c r="Y88" s="29" t="s">
        <v>276</v>
      </c>
    </row>
    <row r="89" spans="1:25" ht="12.75" customHeight="1" x14ac:dyDescent="0.25">
      <c r="A89" s="30" t="s">
        <v>277</v>
      </c>
      <c r="B89" s="16" t="s">
        <v>278</v>
      </c>
      <c r="C89" s="20"/>
      <c r="D89" s="21"/>
      <c r="E89" s="21"/>
      <c r="F89" s="21"/>
      <c r="G89" s="21"/>
      <c r="H89" s="31" t="s">
        <v>196</v>
      </c>
      <c r="I89" s="20">
        <v>2</v>
      </c>
      <c r="J89" s="21"/>
      <c r="K89" s="21"/>
      <c r="L89" s="31"/>
      <c r="M89" s="147">
        <v>4</v>
      </c>
      <c r="N89" s="23" t="s">
        <v>42</v>
      </c>
      <c r="O89" s="78" t="s">
        <v>48</v>
      </c>
      <c r="P89" s="79" t="s">
        <v>273</v>
      </c>
      <c r="Q89" s="103" t="s">
        <v>274</v>
      </c>
      <c r="R89" s="147"/>
      <c r="S89" s="79"/>
      <c r="T89" s="100"/>
      <c r="U89" s="33"/>
      <c r="V89" s="79"/>
      <c r="W89" s="103"/>
      <c r="X89" s="85" t="s">
        <v>275</v>
      </c>
      <c r="Y89" s="29" t="s">
        <v>279</v>
      </c>
    </row>
    <row r="90" spans="1:25" ht="12.75" customHeight="1" x14ac:dyDescent="0.25">
      <c r="A90" s="30" t="s">
        <v>280</v>
      </c>
      <c r="B90" s="16" t="s">
        <v>281</v>
      </c>
      <c r="C90" s="20"/>
      <c r="D90" s="21"/>
      <c r="E90" s="21"/>
      <c r="F90" s="21"/>
      <c r="G90" s="21"/>
      <c r="H90" s="31" t="s">
        <v>196</v>
      </c>
      <c r="I90" s="20"/>
      <c r="J90" s="21">
        <v>2</v>
      </c>
      <c r="K90" s="21"/>
      <c r="L90" s="76"/>
      <c r="M90" s="147">
        <v>6</v>
      </c>
      <c r="N90" s="23" t="s">
        <v>37</v>
      </c>
      <c r="O90" s="78" t="s">
        <v>48</v>
      </c>
      <c r="P90" s="79" t="s">
        <v>158</v>
      </c>
      <c r="Q90" s="103" t="s">
        <v>159</v>
      </c>
      <c r="R90" s="147"/>
      <c r="S90" s="91"/>
      <c r="T90" s="104"/>
      <c r="U90" s="20"/>
      <c r="V90" s="79"/>
      <c r="W90" s="31"/>
      <c r="X90" s="85" t="s">
        <v>282</v>
      </c>
      <c r="Y90" s="29" t="s">
        <v>283</v>
      </c>
    </row>
    <row r="91" spans="1:25" ht="12.75" customHeight="1" x14ac:dyDescent="0.25">
      <c r="A91" s="30" t="s">
        <v>284</v>
      </c>
      <c r="B91" s="16" t="s">
        <v>285</v>
      </c>
      <c r="C91" s="20"/>
      <c r="D91" s="21"/>
      <c r="E91" s="21"/>
      <c r="F91" s="21"/>
      <c r="G91" s="21" t="s">
        <v>196</v>
      </c>
      <c r="H91" s="31"/>
      <c r="I91" s="20">
        <v>2</v>
      </c>
      <c r="J91" s="21"/>
      <c r="K91" s="21"/>
      <c r="L91" s="76"/>
      <c r="M91" s="147">
        <v>4</v>
      </c>
      <c r="N91" s="23" t="s">
        <v>42</v>
      </c>
      <c r="O91" s="68" t="s">
        <v>43</v>
      </c>
      <c r="P91" s="72" t="s">
        <v>111</v>
      </c>
      <c r="Q91" s="112" t="s">
        <v>112</v>
      </c>
      <c r="R91" s="160"/>
      <c r="S91" s="91"/>
      <c r="T91" s="104"/>
      <c r="U91" s="20"/>
      <c r="V91" s="79"/>
      <c r="W91" s="149"/>
      <c r="X91" s="85" t="s">
        <v>286</v>
      </c>
      <c r="Y91" s="29" t="s">
        <v>287</v>
      </c>
    </row>
    <row r="92" spans="1:25" ht="12.75" customHeight="1" x14ac:dyDescent="0.25">
      <c r="A92" s="30" t="s">
        <v>288</v>
      </c>
      <c r="B92" s="16" t="s">
        <v>289</v>
      </c>
      <c r="C92" s="20"/>
      <c r="D92" s="21"/>
      <c r="E92" s="21"/>
      <c r="F92" s="21"/>
      <c r="G92" s="21" t="s">
        <v>196</v>
      </c>
      <c r="H92" s="31"/>
      <c r="I92" s="20"/>
      <c r="J92" s="21"/>
      <c r="K92" s="21">
        <v>2</v>
      </c>
      <c r="L92" s="31"/>
      <c r="M92" s="147">
        <v>6</v>
      </c>
      <c r="N92" s="23" t="s">
        <v>37</v>
      </c>
      <c r="O92" s="78" t="s">
        <v>48</v>
      </c>
      <c r="P92" s="79" t="s">
        <v>101</v>
      </c>
      <c r="Q92" s="103" t="s">
        <v>102</v>
      </c>
      <c r="R92" s="147" t="s">
        <v>48</v>
      </c>
      <c r="S92" s="79" t="s">
        <v>175</v>
      </c>
      <c r="T92" s="152" t="s">
        <v>176</v>
      </c>
      <c r="U92" s="33"/>
      <c r="V92" s="79"/>
      <c r="W92" s="119"/>
      <c r="X92" s="85" t="s">
        <v>103</v>
      </c>
      <c r="Y92" s="29" t="s">
        <v>290</v>
      </c>
    </row>
    <row r="93" spans="1:25" ht="12.75" customHeight="1" x14ac:dyDescent="0.25">
      <c r="A93" s="30" t="s">
        <v>291</v>
      </c>
      <c r="B93" s="16" t="s">
        <v>292</v>
      </c>
      <c r="C93" s="20"/>
      <c r="D93" s="21"/>
      <c r="E93" s="21"/>
      <c r="F93" s="21"/>
      <c r="G93" s="21"/>
      <c r="H93" s="31" t="s">
        <v>196</v>
      </c>
      <c r="I93" s="20"/>
      <c r="J93" s="21">
        <v>1</v>
      </c>
      <c r="K93" s="21"/>
      <c r="L93" s="31"/>
      <c r="M93" s="147">
        <v>3</v>
      </c>
      <c r="N93" s="23" t="s">
        <v>37</v>
      </c>
      <c r="O93" s="68" t="s">
        <v>43</v>
      </c>
      <c r="P93" s="72" t="s">
        <v>101</v>
      </c>
      <c r="Q93" s="112" t="s">
        <v>102</v>
      </c>
      <c r="R93" s="160" t="s">
        <v>43</v>
      </c>
      <c r="S93" s="72" t="s">
        <v>151</v>
      </c>
      <c r="T93" s="70" t="s">
        <v>152</v>
      </c>
      <c r="U93" s="33"/>
      <c r="V93" s="101"/>
      <c r="W93" s="165"/>
      <c r="X93" s="85" t="s">
        <v>96</v>
      </c>
      <c r="Y93" s="29" t="s">
        <v>293</v>
      </c>
    </row>
    <row r="94" spans="1:25" ht="12.75" customHeight="1" x14ac:dyDescent="0.25">
      <c r="A94" s="30" t="s">
        <v>211</v>
      </c>
      <c r="B94" s="16" t="s">
        <v>212</v>
      </c>
      <c r="C94" s="20"/>
      <c r="D94" s="21"/>
      <c r="E94" s="21"/>
      <c r="F94" s="21"/>
      <c r="G94" s="21"/>
      <c r="H94" s="31" t="s">
        <v>196</v>
      </c>
      <c r="I94" s="20"/>
      <c r="J94" s="21"/>
      <c r="K94" s="21">
        <v>3</v>
      </c>
      <c r="L94" s="76"/>
      <c r="M94" s="147">
        <v>8</v>
      </c>
      <c r="N94" s="23" t="s">
        <v>37</v>
      </c>
      <c r="O94" s="78" t="s">
        <v>48</v>
      </c>
      <c r="P94" s="79" t="s">
        <v>119</v>
      </c>
      <c r="Q94" s="103" t="s">
        <v>120</v>
      </c>
      <c r="R94" s="147" t="s">
        <v>48</v>
      </c>
      <c r="S94" s="79" t="s">
        <v>189</v>
      </c>
      <c r="T94" s="80" t="s">
        <v>190</v>
      </c>
      <c r="U94" s="33"/>
      <c r="V94" s="91"/>
      <c r="W94" s="31"/>
      <c r="X94" s="85" t="s">
        <v>294</v>
      </c>
      <c r="Y94" s="29" t="s">
        <v>295</v>
      </c>
    </row>
    <row r="95" spans="1:25" ht="12.75" customHeight="1" x14ac:dyDescent="0.25">
      <c r="A95" s="30" t="s">
        <v>296</v>
      </c>
      <c r="B95" s="16" t="s">
        <v>297</v>
      </c>
      <c r="C95" s="166"/>
      <c r="D95" s="21"/>
      <c r="E95" s="21"/>
      <c r="F95" s="21"/>
      <c r="G95" s="92"/>
      <c r="H95" s="125" t="s">
        <v>196</v>
      </c>
      <c r="I95" s="20">
        <v>2</v>
      </c>
      <c r="J95" s="21"/>
      <c r="K95" s="21"/>
      <c r="L95" s="76"/>
      <c r="M95" s="147">
        <v>4</v>
      </c>
      <c r="N95" s="23" t="s">
        <v>42</v>
      </c>
      <c r="O95" s="78" t="s">
        <v>48</v>
      </c>
      <c r="P95" s="79" t="str">
        <f>A48</f>
        <v>okolo1b17ea</v>
      </c>
      <c r="Q95" s="164" t="str">
        <f>B48</f>
        <v>Ökológia 1 EA</v>
      </c>
      <c r="R95" s="160"/>
      <c r="S95" s="91"/>
      <c r="T95" s="104"/>
      <c r="U95" s="20"/>
      <c r="V95" s="91"/>
      <c r="W95" s="31"/>
      <c r="X95" s="85" t="s">
        <v>298</v>
      </c>
      <c r="Y95" s="29" t="s">
        <v>299</v>
      </c>
    </row>
    <row r="96" spans="1:25" ht="12.75" customHeight="1" x14ac:dyDescent="0.25">
      <c r="A96" s="30" t="s">
        <v>300</v>
      </c>
      <c r="B96" s="167" t="s">
        <v>301</v>
      </c>
      <c r="C96" s="166"/>
      <c r="D96" s="21"/>
      <c r="E96" s="21"/>
      <c r="F96" s="21"/>
      <c r="G96" s="21" t="s">
        <v>196</v>
      </c>
      <c r="H96" s="22"/>
      <c r="I96" s="20">
        <v>2</v>
      </c>
      <c r="J96" s="21"/>
      <c r="K96" s="21"/>
      <c r="L96" s="168"/>
      <c r="M96" s="147">
        <v>4</v>
      </c>
      <c r="N96" s="23" t="s">
        <v>42</v>
      </c>
      <c r="O96" s="68" t="s">
        <v>43</v>
      </c>
      <c r="P96" s="72" t="str">
        <f>A48</f>
        <v>okolo1b17ea</v>
      </c>
      <c r="Q96" s="112" t="str">
        <f>B48</f>
        <v>Ökológia 1 EA</v>
      </c>
      <c r="R96" s="160"/>
      <c r="S96" s="91"/>
      <c r="T96" s="104"/>
      <c r="U96" s="20"/>
      <c r="V96" s="91"/>
      <c r="W96" s="31"/>
      <c r="X96" s="85" t="s">
        <v>302</v>
      </c>
      <c r="Y96" s="29" t="s">
        <v>303</v>
      </c>
    </row>
    <row r="97" spans="1:25" ht="12.75" customHeight="1" x14ac:dyDescent="0.25">
      <c r="A97" s="30" t="s">
        <v>304</v>
      </c>
      <c r="B97" s="16" t="s">
        <v>305</v>
      </c>
      <c r="C97" s="20"/>
      <c r="D97" s="21"/>
      <c r="E97" s="21"/>
      <c r="F97" s="21"/>
      <c r="G97" s="21"/>
      <c r="H97" s="31" t="s">
        <v>196</v>
      </c>
      <c r="I97" s="20"/>
      <c r="J97" s="21">
        <v>2</v>
      </c>
      <c r="K97" s="21"/>
      <c r="L97" s="31"/>
      <c r="M97" s="147">
        <v>6</v>
      </c>
      <c r="N97" s="23" t="s">
        <v>37</v>
      </c>
      <c r="O97" s="161" t="s">
        <v>48</v>
      </c>
      <c r="P97" s="79" t="s">
        <v>300</v>
      </c>
      <c r="Q97" s="169" t="s">
        <v>301</v>
      </c>
      <c r="R97" s="33"/>
      <c r="S97" s="79"/>
      <c r="T97" s="169"/>
      <c r="U97" s="20"/>
      <c r="V97" s="91"/>
      <c r="W97" s="31"/>
      <c r="X97" s="85" t="s">
        <v>302</v>
      </c>
      <c r="Y97" s="29" t="s">
        <v>306</v>
      </c>
    </row>
    <row r="98" spans="1:25" ht="12.75" customHeight="1" x14ac:dyDescent="0.25">
      <c r="A98" s="149" t="s">
        <v>307</v>
      </c>
      <c r="B98" s="163" t="s">
        <v>308</v>
      </c>
      <c r="C98" s="20"/>
      <c r="D98" s="21"/>
      <c r="E98" s="21"/>
      <c r="F98" s="21"/>
      <c r="G98" s="21"/>
      <c r="H98" s="31" t="s">
        <v>196</v>
      </c>
      <c r="I98" s="20"/>
      <c r="J98" s="21">
        <v>3</v>
      </c>
      <c r="K98" s="21"/>
      <c r="L98" s="31"/>
      <c r="M98" s="147">
        <v>6</v>
      </c>
      <c r="N98" s="23" t="s">
        <v>37</v>
      </c>
      <c r="O98" s="78"/>
      <c r="P98" s="91"/>
      <c r="Q98" s="32"/>
      <c r="R98" s="161"/>
      <c r="S98" s="91"/>
      <c r="T98" s="104"/>
      <c r="U98" s="20"/>
      <c r="V98" s="91"/>
      <c r="W98" s="31"/>
      <c r="X98" s="85" t="s">
        <v>130</v>
      </c>
      <c r="Y98" s="29" t="s">
        <v>309</v>
      </c>
    </row>
    <row r="99" spans="1:25" ht="12.75" customHeight="1" x14ac:dyDescent="0.25">
      <c r="A99" s="30" t="s">
        <v>310</v>
      </c>
      <c r="B99" s="16" t="s">
        <v>311</v>
      </c>
      <c r="C99" s="20"/>
      <c r="D99" s="21"/>
      <c r="E99" s="21"/>
      <c r="F99" s="21"/>
      <c r="G99" s="21" t="s">
        <v>196</v>
      </c>
      <c r="H99" s="31"/>
      <c r="I99" s="20">
        <v>2</v>
      </c>
      <c r="J99" s="21"/>
      <c r="K99" s="21"/>
      <c r="L99" s="76"/>
      <c r="M99" s="147">
        <v>4</v>
      </c>
      <c r="N99" s="23" t="s">
        <v>42</v>
      </c>
      <c r="O99" s="78" t="s">
        <v>48</v>
      </c>
      <c r="P99" s="79" t="s">
        <v>75</v>
      </c>
      <c r="Q99" s="103" t="s">
        <v>76</v>
      </c>
      <c r="R99" s="161"/>
      <c r="S99" s="91"/>
      <c r="T99" s="104"/>
      <c r="U99" s="20"/>
      <c r="V99" s="91"/>
      <c r="W99" s="31"/>
      <c r="X99" s="85" t="s">
        <v>77</v>
      </c>
      <c r="Y99" s="29" t="s">
        <v>312</v>
      </c>
    </row>
    <row r="100" spans="1:25" ht="12.75" customHeight="1" x14ac:dyDescent="0.25">
      <c r="A100" s="30" t="s">
        <v>313</v>
      </c>
      <c r="B100" s="16" t="s">
        <v>314</v>
      </c>
      <c r="C100" s="20"/>
      <c r="D100" s="21"/>
      <c r="E100" s="21"/>
      <c r="F100" s="21"/>
      <c r="G100" s="75"/>
      <c r="H100" s="31" t="s">
        <v>196</v>
      </c>
      <c r="I100" s="20"/>
      <c r="J100" s="21"/>
      <c r="K100" s="21">
        <v>1</v>
      </c>
      <c r="L100" s="31"/>
      <c r="M100" s="147">
        <v>3</v>
      </c>
      <c r="N100" s="23" t="s">
        <v>37</v>
      </c>
      <c r="O100" s="147" t="s">
        <v>48</v>
      </c>
      <c r="P100" s="79" t="s">
        <v>310</v>
      </c>
      <c r="Q100" s="80" t="s">
        <v>311</v>
      </c>
      <c r="R100" s="20"/>
      <c r="S100" s="79"/>
      <c r="T100" s="80"/>
      <c r="U100" s="20"/>
      <c r="V100" s="91"/>
      <c r="W100" s="31"/>
      <c r="X100" s="85" t="s">
        <v>381</v>
      </c>
      <c r="Y100" s="29" t="s">
        <v>315</v>
      </c>
    </row>
    <row r="101" spans="1:25" ht="12.75" customHeight="1" x14ac:dyDescent="0.25">
      <c r="A101" s="170" t="s">
        <v>316</v>
      </c>
      <c r="B101" s="16" t="s">
        <v>317</v>
      </c>
      <c r="C101" s="20"/>
      <c r="D101" s="21"/>
      <c r="E101" s="21"/>
      <c r="F101" s="21"/>
      <c r="G101" s="21" t="s">
        <v>196</v>
      </c>
      <c r="H101" s="31"/>
      <c r="I101" s="20">
        <v>2</v>
      </c>
      <c r="J101" s="21"/>
      <c r="K101" s="21"/>
      <c r="L101" s="31"/>
      <c r="M101" s="147">
        <v>4</v>
      </c>
      <c r="N101" s="23" t="s">
        <v>42</v>
      </c>
      <c r="O101" s="78" t="s">
        <v>48</v>
      </c>
      <c r="P101" s="79" t="s">
        <v>51</v>
      </c>
      <c r="Q101" s="103" t="s">
        <v>52</v>
      </c>
      <c r="R101" s="147"/>
      <c r="S101" s="91"/>
      <c r="T101" s="104"/>
      <c r="U101" s="20"/>
      <c r="V101" s="91"/>
      <c r="W101" s="31"/>
      <c r="X101" s="85" t="s">
        <v>53</v>
      </c>
      <c r="Y101" s="29" t="s">
        <v>318</v>
      </c>
    </row>
    <row r="102" spans="1:25" ht="12.75" customHeight="1" x14ac:dyDescent="0.25">
      <c r="A102" s="30" t="s">
        <v>319</v>
      </c>
      <c r="B102" s="16" t="s">
        <v>320</v>
      </c>
      <c r="C102" s="20"/>
      <c r="D102" s="21"/>
      <c r="E102" s="21"/>
      <c r="F102" s="21"/>
      <c r="G102" s="21" t="s">
        <v>196</v>
      </c>
      <c r="H102" s="31"/>
      <c r="I102" s="20"/>
      <c r="J102" s="21"/>
      <c r="K102" s="21">
        <v>2</v>
      </c>
      <c r="L102" s="76"/>
      <c r="M102" s="147">
        <v>6</v>
      </c>
      <c r="N102" s="23" t="s">
        <v>37</v>
      </c>
      <c r="O102" s="78" t="s">
        <v>48</v>
      </c>
      <c r="P102" s="79" t="s">
        <v>136</v>
      </c>
      <c r="Q102" s="103" t="s">
        <v>137</v>
      </c>
      <c r="R102" s="147"/>
      <c r="S102" s="91"/>
      <c r="T102" s="171"/>
      <c r="U102" s="83"/>
      <c r="V102" s="91"/>
      <c r="W102" s="31"/>
      <c r="X102" s="85" t="s">
        <v>20</v>
      </c>
      <c r="Y102" s="29" t="s">
        <v>321</v>
      </c>
    </row>
    <row r="103" spans="1:25" ht="12.75" customHeight="1" x14ac:dyDescent="0.25">
      <c r="A103" s="30" t="s">
        <v>322</v>
      </c>
      <c r="B103" s="16" t="s">
        <v>323</v>
      </c>
      <c r="C103" s="20" t="s">
        <v>196</v>
      </c>
      <c r="D103" s="21"/>
      <c r="E103" s="21"/>
      <c r="F103" s="21"/>
      <c r="G103" s="21"/>
      <c r="H103" s="31"/>
      <c r="I103" s="20">
        <v>1</v>
      </c>
      <c r="J103" s="21"/>
      <c r="K103" s="21"/>
      <c r="L103" s="76"/>
      <c r="M103" s="147">
        <v>2</v>
      </c>
      <c r="N103" s="23" t="s">
        <v>42</v>
      </c>
      <c r="O103" s="78"/>
      <c r="P103" s="79"/>
      <c r="Q103" s="164"/>
      <c r="R103" s="147"/>
      <c r="S103" s="91"/>
      <c r="T103" s="171"/>
      <c r="U103" s="83"/>
      <c r="V103" s="91"/>
      <c r="W103" s="31"/>
      <c r="X103" s="85" t="s">
        <v>160</v>
      </c>
      <c r="Y103" s="29" t="s">
        <v>324</v>
      </c>
    </row>
    <row r="104" spans="1:25" ht="12.75" customHeight="1" x14ac:dyDescent="0.25">
      <c r="A104" s="30" t="s">
        <v>325</v>
      </c>
      <c r="B104" s="16" t="s">
        <v>326</v>
      </c>
      <c r="C104" s="20"/>
      <c r="D104" s="21"/>
      <c r="E104" s="21"/>
      <c r="F104" s="21"/>
      <c r="G104" s="21"/>
      <c r="H104" s="31" t="s">
        <v>196</v>
      </c>
      <c r="I104" s="20"/>
      <c r="J104" s="21"/>
      <c r="K104" s="21">
        <v>3</v>
      </c>
      <c r="L104" s="76"/>
      <c r="M104" s="147">
        <v>8</v>
      </c>
      <c r="N104" s="23" t="s">
        <v>37</v>
      </c>
      <c r="O104" s="78" t="s">
        <v>48</v>
      </c>
      <c r="P104" s="79" t="s">
        <v>185</v>
      </c>
      <c r="Q104" s="103" t="s">
        <v>186</v>
      </c>
      <c r="R104" s="161"/>
      <c r="S104" s="91"/>
      <c r="T104" s="104"/>
      <c r="U104" s="20"/>
      <c r="V104" s="91"/>
      <c r="W104" s="31"/>
      <c r="X104" s="85" t="s">
        <v>191</v>
      </c>
      <c r="Y104" s="29" t="s">
        <v>327</v>
      </c>
    </row>
    <row r="105" spans="1:25" ht="12.75" customHeight="1" x14ac:dyDescent="0.25">
      <c r="A105" s="30" t="s">
        <v>328</v>
      </c>
      <c r="B105" s="172" t="s">
        <v>329</v>
      </c>
      <c r="C105" s="20"/>
      <c r="D105" s="21"/>
      <c r="E105" s="21"/>
      <c r="F105" s="21"/>
      <c r="G105" s="21" t="s">
        <v>196</v>
      </c>
      <c r="H105" s="31"/>
      <c r="I105" s="20">
        <v>2</v>
      </c>
      <c r="J105" s="21"/>
      <c r="K105" s="21"/>
      <c r="L105" s="76"/>
      <c r="M105" s="147">
        <v>4</v>
      </c>
      <c r="N105" s="23" t="s">
        <v>330</v>
      </c>
      <c r="O105" s="78"/>
      <c r="P105" s="79"/>
      <c r="Q105" s="164"/>
      <c r="R105" s="147"/>
      <c r="S105" s="91"/>
      <c r="T105" s="171"/>
      <c r="U105" s="83"/>
      <c r="V105" s="91"/>
      <c r="W105" s="31"/>
      <c r="X105" s="85" t="s">
        <v>96</v>
      </c>
      <c r="Y105" s="172" t="s">
        <v>329</v>
      </c>
    </row>
    <row r="106" spans="1:25" ht="12.75" customHeight="1" x14ac:dyDescent="0.25">
      <c r="A106" s="30" t="s">
        <v>331</v>
      </c>
      <c r="B106" s="172" t="s">
        <v>332</v>
      </c>
      <c r="C106" s="20"/>
      <c r="D106" s="21"/>
      <c r="E106" s="21"/>
      <c r="F106" s="21"/>
      <c r="G106" s="21"/>
      <c r="H106" s="31" t="s">
        <v>196</v>
      </c>
      <c r="I106" s="20">
        <v>2</v>
      </c>
      <c r="J106" s="21"/>
      <c r="K106" s="21"/>
      <c r="L106" s="76"/>
      <c r="M106" s="147">
        <v>4</v>
      </c>
      <c r="N106" s="23" t="s">
        <v>42</v>
      </c>
      <c r="O106" s="78"/>
      <c r="P106" s="79"/>
      <c r="Q106" s="164"/>
      <c r="R106" s="147"/>
      <c r="S106" s="91"/>
      <c r="T106" s="171"/>
      <c r="U106" s="83"/>
      <c r="V106" s="91"/>
      <c r="W106" s="31"/>
      <c r="X106" s="85" t="s">
        <v>333</v>
      </c>
      <c r="Y106" s="172" t="s">
        <v>334</v>
      </c>
    </row>
    <row r="107" spans="1:25" ht="12.75" customHeight="1" x14ac:dyDescent="0.25">
      <c r="A107" s="173" t="s">
        <v>335</v>
      </c>
      <c r="B107" s="173" t="s">
        <v>336</v>
      </c>
      <c r="C107" s="20"/>
      <c r="D107" s="21"/>
      <c r="E107" s="21"/>
      <c r="F107" s="21"/>
      <c r="G107" s="21"/>
      <c r="H107" s="31" t="s">
        <v>196</v>
      </c>
      <c r="I107" s="20">
        <v>2</v>
      </c>
      <c r="J107" s="21"/>
      <c r="K107" s="21"/>
      <c r="L107" s="76"/>
      <c r="M107" s="147">
        <v>4</v>
      </c>
      <c r="N107" s="23" t="s">
        <v>42</v>
      </c>
      <c r="O107" s="78"/>
      <c r="P107" s="79"/>
      <c r="Q107" s="164"/>
      <c r="R107" s="147"/>
      <c r="S107" s="91"/>
      <c r="T107" s="171"/>
      <c r="U107" s="83"/>
      <c r="V107" s="91"/>
      <c r="W107" s="31"/>
      <c r="X107" s="174" t="s">
        <v>337</v>
      </c>
      <c r="Y107" s="29" t="s">
        <v>338</v>
      </c>
    </row>
    <row r="108" spans="1:25" ht="12.75" customHeight="1" x14ac:dyDescent="0.25">
      <c r="A108" s="173" t="s">
        <v>339</v>
      </c>
      <c r="B108" s="173" t="s">
        <v>340</v>
      </c>
      <c r="C108" s="20"/>
      <c r="D108" s="21"/>
      <c r="E108" s="21"/>
      <c r="F108" s="21"/>
      <c r="G108" s="21" t="s">
        <v>196</v>
      </c>
      <c r="H108" s="31"/>
      <c r="I108" s="175">
        <v>2</v>
      </c>
      <c r="J108" s="176"/>
      <c r="K108" s="176"/>
      <c r="L108" s="177"/>
      <c r="M108" s="178">
        <v>3</v>
      </c>
      <c r="N108" s="179" t="s">
        <v>42</v>
      </c>
      <c r="O108" s="78"/>
      <c r="P108" s="79"/>
      <c r="Q108" s="164"/>
      <c r="R108" s="147"/>
      <c r="S108" s="91"/>
      <c r="T108" s="171"/>
      <c r="U108" s="83"/>
      <c r="V108" s="91"/>
      <c r="W108" s="31"/>
      <c r="X108" s="180" t="s">
        <v>341</v>
      </c>
      <c r="Y108" s="181" t="s">
        <v>342</v>
      </c>
    </row>
    <row r="109" spans="1:25" ht="12.75" customHeight="1" x14ac:dyDescent="0.25">
      <c r="A109" s="173" t="s">
        <v>343</v>
      </c>
      <c r="B109" s="173" t="s">
        <v>344</v>
      </c>
      <c r="C109" s="20"/>
      <c r="D109" s="21"/>
      <c r="E109" s="21"/>
      <c r="F109" s="21"/>
      <c r="G109" s="21" t="s">
        <v>196</v>
      </c>
      <c r="H109" s="31"/>
      <c r="I109" s="182">
        <v>2</v>
      </c>
      <c r="J109" s="176"/>
      <c r="K109" s="176"/>
      <c r="L109" s="183"/>
      <c r="M109" s="179">
        <v>4</v>
      </c>
      <c r="N109" s="179" t="s">
        <v>42</v>
      </c>
      <c r="O109" s="78"/>
      <c r="P109" s="79"/>
      <c r="Q109" s="164"/>
      <c r="R109" s="147"/>
      <c r="S109" s="91"/>
      <c r="T109" s="171"/>
      <c r="U109" s="83"/>
      <c r="V109" s="91"/>
      <c r="W109" s="31"/>
      <c r="X109" s="180" t="s">
        <v>345</v>
      </c>
      <c r="Y109" s="181" t="s">
        <v>346</v>
      </c>
    </row>
    <row r="110" spans="1:25" ht="12.75" customHeight="1" x14ac:dyDescent="0.25">
      <c r="A110" s="173" t="s">
        <v>347</v>
      </c>
      <c r="B110" s="173" t="s">
        <v>348</v>
      </c>
      <c r="C110" s="20"/>
      <c r="D110" s="21"/>
      <c r="E110" s="21"/>
      <c r="F110" s="21"/>
      <c r="G110" s="21"/>
      <c r="H110" s="31" t="s">
        <v>196</v>
      </c>
      <c r="I110" s="184">
        <v>2</v>
      </c>
      <c r="J110" s="176"/>
      <c r="K110" s="176"/>
      <c r="L110" s="183"/>
      <c r="M110" s="179">
        <v>4</v>
      </c>
      <c r="N110" s="179" t="s">
        <v>42</v>
      </c>
      <c r="O110" s="78"/>
      <c r="P110" s="79"/>
      <c r="Q110" s="164"/>
      <c r="R110" s="147"/>
      <c r="S110" s="91"/>
      <c r="T110" s="171"/>
      <c r="U110" s="83"/>
      <c r="V110" s="91"/>
      <c r="W110" s="31"/>
      <c r="X110" s="180" t="s">
        <v>349</v>
      </c>
      <c r="Y110" s="180" t="s">
        <v>350</v>
      </c>
    </row>
    <row r="111" spans="1:25" ht="12.75" customHeight="1" x14ac:dyDescent="0.25">
      <c r="A111" s="173" t="s">
        <v>351</v>
      </c>
      <c r="B111" s="173" t="s">
        <v>352</v>
      </c>
      <c r="C111" s="20"/>
      <c r="D111" s="21"/>
      <c r="E111" s="21"/>
      <c r="F111" s="21"/>
      <c r="G111" s="21" t="s">
        <v>196</v>
      </c>
      <c r="H111" s="31"/>
      <c r="I111" s="184">
        <v>2</v>
      </c>
      <c r="J111" s="176"/>
      <c r="K111" s="176"/>
      <c r="L111" s="183"/>
      <c r="M111" s="179">
        <v>4</v>
      </c>
      <c r="N111" s="179" t="s">
        <v>42</v>
      </c>
      <c r="O111" s="78"/>
      <c r="P111" s="79"/>
      <c r="Q111" s="164"/>
      <c r="R111" s="147"/>
      <c r="S111" s="91"/>
      <c r="T111" s="171"/>
      <c r="U111" s="83"/>
      <c r="V111" s="91"/>
      <c r="W111" s="31"/>
      <c r="X111" s="180" t="s">
        <v>353</v>
      </c>
      <c r="Y111" s="180" t="s">
        <v>354</v>
      </c>
    </row>
    <row r="112" spans="1:25" ht="12.75" customHeight="1" x14ac:dyDescent="0.25">
      <c r="A112" s="173"/>
      <c r="B112" s="173" t="s">
        <v>355</v>
      </c>
      <c r="C112" s="20"/>
      <c r="D112" s="21"/>
      <c r="E112" s="21"/>
      <c r="F112" s="21"/>
      <c r="G112" s="21"/>
      <c r="H112" s="31"/>
      <c r="I112" s="184"/>
      <c r="J112" s="176"/>
      <c r="K112" s="176"/>
      <c r="L112" s="183"/>
      <c r="M112" s="179">
        <v>30</v>
      </c>
      <c r="N112" s="179"/>
      <c r="O112" s="78"/>
      <c r="P112" s="79"/>
      <c r="Q112" s="164"/>
      <c r="R112" s="147"/>
      <c r="S112" s="91"/>
      <c r="T112" s="171"/>
      <c r="U112" s="83"/>
      <c r="V112" s="91"/>
      <c r="W112" s="31"/>
      <c r="X112" s="85" t="s">
        <v>96</v>
      </c>
      <c r="Y112" s="181" t="s">
        <v>356</v>
      </c>
    </row>
    <row r="113" spans="1:25" ht="12.75" customHeight="1" x14ac:dyDescent="0.25">
      <c r="A113" s="215" t="s">
        <v>26</v>
      </c>
      <c r="B113" s="246"/>
      <c r="C113" s="113">
        <f t="shared" ref="C113:H113" si="12">SUMIF(C64:C112,"=x",$I64:$I112)+SUMIF(C64:C112,"=x",$J64:$J112)+SUMIF(C64:C112,"=x",$K64:$K112)</f>
        <v>0</v>
      </c>
      <c r="D113" s="35">
        <f t="shared" si="12"/>
        <v>0</v>
      </c>
      <c r="E113" s="35">
        <f t="shared" si="12"/>
        <v>0</v>
      </c>
      <c r="F113" s="35">
        <f t="shared" si="12"/>
        <v>0</v>
      </c>
      <c r="G113" s="35">
        <f t="shared" si="12"/>
        <v>0</v>
      </c>
      <c r="H113" s="185">
        <f t="shared" si="12"/>
        <v>0</v>
      </c>
      <c r="I113" s="247">
        <f>SUM(C113:H113)</f>
        <v>0</v>
      </c>
      <c r="J113" s="217"/>
      <c r="K113" s="217"/>
      <c r="L113" s="217"/>
      <c r="M113" s="217"/>
      <c r="N113" s="218"/>
      <c r="O113" s="113"/>
      <c r="P113" s="38"/>
      <c r="Q113" s="186"/>
      <c r="R113" s="40"/>
      <c r="S113" s="38"/>
      <c r="T113" s="39"/>
      <c r="U113" s="40"/>
      <c r="V113" s="38"/>
      <c r="W113" s="41"/>
      <c r="X113" s="41"/>
      <c r="Y113" s="42"/>
    </row>
    <row r="114" spans="1:25" ht="12.75" customHeight="1" x14ac:dyDescent="0.25">
      <c r="A114" s="219" t="s">
        <v>357</v>
      </c>
      <c r="B114" s="248"/>
      <c r="C114" s="95">
        <v>2</v>
      </c>
      <c r="D114" s="44">
        <f>SUMIF(D81:D112,"=x",$M81:$M112)</f>
        <v>0</v>
      </c>
      <c r="E114" s="44">
        <f>SUMIF(E81:E112,"=x",$M81:$M112)</f>
        <v>0</v>
      </c>
      <c r="F114" s="44">
        <f>SUMIF(F81:F112,"=x",$M81:$M112)</f>
        <v>0</v>
      </c>
      <c r="G114" s="44">
        <v>20</v>
      </c>
      <c r="H114" s="96">
        <v>19</v>
      </c>
      <c r="I114" s="249">
        <f>SUM(C114:H114)</f>
        <v>41</v>
      </c>
      <c r="J114" s="229"/>
      <c r="K114" s="229"/>
      <c r="L114" s="229"/>
      <c r="M114" s="229"/>
      <c r="N114" s="230"/>
      <c r="O114" s="46"/>
      <c r="P114" s="38"/>
      <c r="Q114" s="39"/>
      <c r="R114" s="40"/>
      <c r="S114" s="38"/>
      <c r="T114" s="39"/>
      <c r="U114" s="40"/>
      <c r="V114" s="38"/>
      <c r="W114" s="41"/>
      <c r="X114" s="41"/>
      <c r="Y114" s="42"/>
    </row>
    <row r="115" spans="1:25" ht="12.75" customHeight="1" x14ac:dyDescent="0.25">
      <c r="A115" s="223" t="s">
        <v>28</v>
      </c>
      <c r="B115" s="250"/>
      <c r="C115" s="48">
        <f t="shared" ref="C115:H115" si="13">COUNTIFS(C64:C112,"x",$N64:$N112,"K(5)")+COUNTIFS(C64:C112,"x",$N64:$N112,"AK(5)")+COUNTIFS(C64:C112,"x",$N64:$N112,"BK(5)")+COUNTIFS(C64:C112,"x",$N64:$N112,"DK(5)")</f>
        <v>0</v>
      </c>
      <c r="D115" s="48">
        <f t="shared" si="13"/>
        <v>0</v>
      </c>
      <c r="E115" s="48">
        <f t="shared" si="13"/>
        <v>0</v>
      </c>
      <c r="F115" s="48">
        <f t="shared" si="13"/>
        <v>0</v>
      </c>
      <c r="G115" s="48">
        <f t="shared" si="13"/>
        <v>0</v>
      </c>
      <c r="H115" s="48">
        <f t="shared" si="13"/>
        <v>0</v>
      </c>
      <c r="I115" s="251">
        <f>SUM(C115:H115)</f>
        <v>0</v>
      </c>
      <c r="J115" s="232"/>
      <c r="K115" s="232"/>
      <c r="L115" s="232"/>
      <c r="M115" s="232"/>
      <c r="N115" s="233"/>
      <c r="O115" s="136"/>
      <c r="P115" s="137"/>
      <c r="Q115" s="138"/>
      <c r="R115" s="40"/>
      <c r="S115" s="38"/>
      <c r="T115" s="39"/>
      <c r="U115" s="40"/>
      <c r="V115" s="38"/>
      <c r="W115" s="41"/>
      <c r="X115" s="41"/>
      <c r="Y115" s="42"/>
    </row>
    <row r="116" spans="1:25" ht="12.75" customHeight="1" x14ac:dyDescent="0.25">
      <c r="A116" s="241" t="s">
        <v>358</v>
      </c>
      <c r="B116" s="242"/>
      <c r="C116" s="242"/>
      <c r="D116" s="242"/>
      <c r="E116" s="242"/>
      <c r="F116" s="242"/>
      <c r="G116" s="242"/>
      <c r="H116" s="243"/>
      <c r="I116" s="236"/>
      <c r="J116" s="237"/>
      <c r="K116" s="237"/>
      <c r="L116" s="237"/>
      <c r="M116" s="237"/>
      <c r="N116" s="238"/>
      <c r="O116" s="9"/>
      <c r="P116" s="10"/>
      <c r="Q116" s="11"/>
      <c r="R116" s="12"/>
      <c r="S116" s="10"/>
      <c r="T116" s="11"/>
      <c r="U116" s="12"/>
      <c r="V116" s="10"/>
      <c r="W116" s="13"/>
      <c r="X116" s="13"/>
      <c r="Y116" s="114"/>
    </row>
    <row r="117" spans="1:25" ht="12.75" customHeight="1" x14ac:dyDescent="0.25">
      <c r="A117" s="15"/>
      <c r="B117" s="16" t="s">
        <v>359</v>
      </c>
      <c r="C117" s="20"/>
      <c r="D117" s="21" t="s">
        <v>18</v>
      </c>
      <c r="E117" s="21"/>
      <c r="F117" s="21"/>
      <c r="G117" s="21"/>
      <c r="H117" s="31"/>
      <c r="I117" s="20"/>
      <c r="J117" s="21"/>
      <c r="K117" s="21"/>
      <c r="L117" s="22"/>
      <c r="M117" s="23">
        <v>2</v>
      </c>
      <c r="N117" s="23"/>
      <c r="O117" s="187"/>
      <c r="P117" s="24"/>
      <c r="Q117" s="32"/>
      <c r="R117" s="33"/>
      <c r="S117" s="24"/>
      <c r="T117" s="27"/>
      <c r="U117" s="17"/>
      <c r="V117" s="24"/>
      <c r="W117" s="19"/>
      <c r="X117" s="67"/>
      <c r="Y117" s="29"/>
    </row>
    <row r="118" spans="1:25" ht="12.75" customHeight="1" x14ac:dyDescent="0.25">
      <c r="A118" s="15"/>
      <c r="B118" s="16" t="s">
        <v>359</v>
      </c>
      <c r="C118" s="20"/>
      <c r="D118" s="21"/>
      <c r="E118" s="21"/>
      <c r="F118" s="21"/>
      <c r="G118" s="21" t="s">
        <v>18</v>
      </c>
      <c r="H118" s="31"/>
      <c r="I118" s="20"/>
      <c r="J118" s="21"/>
      <c r="K118" s="21"/>
      <c r="L118" s="22"/>
      <c r="M118" s="23">
        <v>3</v>
      </c>
      <c r="N118" s="23"/>
      <c r="O118" s="20"/>
      <c r="P118" s="24"/>
      <c r="Q118" s="32"/>
      <c r="R118" s="33"/>
      <c r="S118" s="24"/>
      <c r="T118" s="27"/>
      <c r="U118" s="17"/>
      <c r="V118" s="24"/>
      <c r="W118" s="19"/>
      <c r="X118" s="67"/>
      <c r="Y118" s="29"/>
    </row>
    <row r="119" spans="1:25" ht="12.75" customHeight="1" x14ac:dyDescent="0.25">
      <c r="A119" s="15"/>
      <c r="B119" s="16" t="s">
        <v>359</v>
      </c>
      <c r="C119" s="20"/>
      <c r="D119" s="21"/>
      <c r="E119" s="21"/>
      <c r="F119" s="21"/>
      <c r="G119" s="188"/>
      <c r="H119" s="31" t="s">
        <v>18</v>
      </c>
      <c r="I119" s="87"/>
      <c r="J119" s="21"/>
      <c r="K119" s="21"/>
      <c r="L119" s="22"/>
      <c r="M119" s="23">
        <v>4</v>
      </c>
      <c r="N119" s="23"/>
      <c r="O119" s="166"/>
      <c r="P119" s="24"/>
      <c r="Q119" s="32"/>
      <c r="R119" s="33"/>
      <c r="S119" s="24"/>
      <c r="T119" s="27"/>
      <c r="U119" s="17"/>
      <c r="V119" s="24"/>
      <c r="W119" s="19"/>
      <c r="X119" s="67"/>
      <c r="Y119" s="29"/>
    </row>
    <row r="120" spans="1:25" ht="12.75" customHeight="1" x14ac:dyDescent="0.25">
      <c r="A120" s="215" t="s">
        <v>26</v>
      </c>
      <c r="B120" s="216"/>
      <c r="C120" s="34">
        <f t="shared" ref="C120:H120" si="14">SUMIF(C117:C119,"=x",$I117:$I119)+SUMIF(C117:C119,"=x",$J117:$J119)+SUMIF(C117:C119,"=x",$K117:$K119)</f>
        <v>0</v>
      </c>
      <c r="D120" s="35">
        <f t="shared" si="14"/>
        <v>0</v>
      </c>
      <c r="E120" s="35">
        <f t="shared" si="14"/>
        <v>0</v>
      </c>
      <c r="F120" s="35">
        <f t="shared" si="14"/>
        <v>0</v>
      </c>
      <c r="G120" s="35">
        <f t="shared" si="14"/>
        <v>0</v>
      </c>
      <c r="H120" s="36">
        <f t="shared" si="14"/>
        <v>0</v>
      </c>
      <c r="I120" s="217">
        <f>SUM(C120:H120)</f>
        <v>0</v>
      </c>
      <c r="J120" s="239"/>
      <c r="K120" s="239"/>
      <c r="L120" s="239"/>
      <c r="M120" s="239"/>
      <c r="N120" s="240"/>
      <c r="O120" s="37"/>
      <c r="P120" s="38"/>
      <c r="Q120" s="39"/>
      <c r="R120" s="40"/>
      <c r="S120" s="38"/>
      <c r="T120" s="39"/>
      <c r="U120" s="40"/>
      <c r="V120" s="38"/>
      <c r="W120" s="41"/>
      <c r="X120" s="41"/>
      <c r="Y120" s="42"/>
    </row>
    <row r="121" spans="1:25" ht="12.75" customHeight="1" x14ac:dyDescent="0.25">
      <c r="A121" s="219" t="s">
        <v>357</v>
      </c>
      <c r="B121" s="220"/>
      <c r="C121" s="95"/>
      <c r="D121" s="44">
        <v>2</v>
      </c>
      <c r="E121" s="44">
        <v>0</v>
      </c>
      <c r="F121" s="44">
        <f>SUMIF(F117:F119,"=x",$M117:$M119)</f>
        <v>0</v>
      </c>
      <c r="G121" s="44">
        <v>3</v>
      </c>
      <c r="H121" s="189">
        <v>4</v>
      </c>
      <c r="I121" s="221">
        <f>SUM(C121:H121)</f>
        <v>9</v>
      </c>
      <c r="J121" s="244"/>
      <c r="K121" s="244"/>
      <c r="L121" s="244"/>
      <c r="M121" s="244"/>
      <c r="N121" s="245"/>
      <c r="O121" s="46"/>
      <c r="P121" s="38"/>
      <c r="Q121" s="39"/>
      <c r="R121" s="40"/>
      <c r="S121" s="38"/>
      <c r="T121" s="39"/>
      <c r="U121" s="40"/>
      <c r="V121" s="38"/>
      <c r="W121" s="41"/>
      <c r="X121" s="41"/>
      <c r="Y121" s="42"/>
    </row>
    <row r="122" spans="1:25" ht="12.75" customHeight="1" x14ac:dyDescent="0.25">
      <c r="A122" s="223" t="s">
        <v>28</v>
      </c>
      <c r="B122" s="224"/>
      <c r="C122" s="47">
        <f>COUNTIFS(C92:C119,"x",$N92:$N119,"K")+COUNTIFS(C92:C119,"x",$N92:$N119,"AK")+COUNTIFS(C92:C119,"x",$N92:$N119,"BK")</f>
        <v>0</v>
      </c>
      <c r="D122" s="48">
        <f>COUNTIFS(D92:D119,"x",$N92:$N119,"K")+COUNTIFS(D92:D119,"x",$N92:$N119,"AK")+COUNTIFS(D92:D119,"x",$N92:$N119,"BK")</f>
        <v>0</v>
      </c>
      <c r="E122" s="48">
        <f>COUNTIFS(E92:E119,"x",$N92:$N119,"K")+COUNTIFS(E92:E119,"x",$N92:$N119,"AK")+COUNTIFS(E92:E119,"x",$N92:$N119,"BK")</f>
        <v>0</v>
      </c>
      <c r="F122" s="48">
        <f>COUNTIFS(F92:F119,"x",$N92:$N119,"K")+COUNTIFS(F92:F119,"x",$N92:$N119,"AK")+COUNTIFS(F92:F119,"x",$N92:$N119,"BK")</f>
        <v>0</v>
      </c>
      <c r="G122" s="48"/>
      <c r="H122" s="49"/>
      <c r="I122" s="231">
        <f>SUM(C122:H122)</f>
        <v>0</v>
      </c>
      <c r="J122" s="232"/>
      <c r="K122" s="232"/>
      <c r="L122" s="232"/>
      <c r="M122" s="232"/>
      <c r="N122" s="233"/>
      <c r="O122" s="50"/>
      <c r="P122" s="38"/>
      <c r="Q122" s="39"/>
      <c r="R122" s="40"/>
      <c r="S122" s="38"/>
      <c r="T122" s="39"/>
      <c r="U122" s="40"/>
      <c r="V122" s="38"/>
      <c r="W122" s="41"/>
      <c r="X122" s="41"/>
      <c r="Y122" s="42"/>
    </row>
    <row r="123" spans="1:25" ht="12.75" customHeight="1" x14ac:dyDescent="0.25">
      <c r="A123" s="234" t="s">
        <v>360</v>
      </c>
      <c r="B123" s="235"/>
      <c r="C123" s="236"/>
      <c r="D123" s="237"/>
      <c r="E123" s="237"/>
      <c r="F123" s="237"/>
      <c r="G123" s="237"/>
      <c r="H123" s="238"/>
      <c r="I123" s="237"/>
      <c r="J123" s="237"/>
      <c r="K123" s="237"/>
      <c r="L123" s="237"/>
      <c r="M123" s="237"/>
      <c r="N123" s="238"/>
      <c r="O123" s="9"/>
      <c r="P123" s="10"/>
      <c r="Q123" s="11"/>
      <c r="R123" s="12"/>
      <c r="S123" s="10"/>
      <c r="T123" s="11"/>
      <c r="U123" s="12"/>
      <c r="V123" s="10"/>
      <c r="W123" s="13"/>
      <c r="X123" s="13"/>
      <c r="Y123" s="114"/>
    </row>
    <row r="124" spans="1:25" ht="12.75" customHeight="1" x14ac:dyDescent="0.25">
      <c r="A124" s="30" t="s">
        <v>361</v>
      </c>
      <c r="B124" s="16" t="s">
        <v>362</v>
      </c>
      <c r="C124" s="17"/>
      <c r="D124" s="18"/>
      <c r="E124" s="18"/>
      <c r="F124" s="18"/>
      <c r="G124" s="18" t="s">
        <v>18</v>
      </c>
      <c r="H124" s="19"/>
      <c r="I124" s="87"/>
      <c r="J124" s="21">
        <v>1</v>
      </c>
      <c r="K124" s="21"/>
      <c r="L124" s="22"/>
      <c r="M124" s="23">
        <v>5</v>
      </c>
      <c r="N124" s="23" t="s">
        <v>37</v>
      </c>
      <c r="O124" s="20"/>
      <c r="P124" s="24"/>
      <c r="Q124" s="190"/>
      <c r="R124" s="33"/>
      <c r="S124" s="24"/>
      <c r="T124" s="27"/>
      <c r="U124" s="17"/>
      <c r="V124" s="24"/>
      <c r="W124" s="19"/>
      <c r="X124" s="67" t="s">
        <v>33</v>
      </c>
      <c r="Y124" s="29" t="s">
        <v>363</v>
      </c>
    </row>
    <row r="125" spans="1:25" ht="12.75" customHeight="1" x14ac:dyDescent="0.25">
      <c r="A125" s="30" t="s">
        <v>364</v>
      </c>
      <c r="B125" s="16" t="s">
        <v>365</v>
      </c>
      <c r="C125" s="17"/>
      <c r="D125" s="18"/>
      <c r="E125" s="18"/>
      <c r="F125" s="18"/>
      <c r="G125" s="18"/>
      <c r="H125" s="19" t="s">
        <v>18</v>
      </c>
      <c r="I125" s="87"/>
      <c r="J125" s="21">
        <v>1</v>
      </c>
      <c r="K125" s="21"/>
      <c r="L125" s="22"/>
      <c r="M125" s="23">
        <v>5</v>
      </c>
      <c r="N125" s="23" t="s">
        <v>37</v>
      </c>
      <c r="O125" s="68" t="s">
        <v>43</v>
      </c>
      <c r="P125" s="151" t="s">
        <v>361</v>
      </c>
      <c r="Q125" s="70" t="s">
        <v>362</v>
      </c>
      <c r="R125" s="191"/>
      <c r="S125" s="24"/>
      <c r="T125" s="27"/>
      <c r="U125" s="17"/>
      <c r="V125" s="24"/>
      <c r="W125" s="19"/>
      <c r="X125" s="67" t="s">
        <v>33</v>
      </c>
      <c r="Y125" s="29" t="s">
        <v>366</v>
      </c>
    </row>
    <row r="126" spans="1:25" ht="12.75" customHeight="1" x14ac:dyDescent="0.25">
      <c r="A126" s="215" t="s">
        <v>26</v>
      </c>
      <c r="B126" s="216"/>
      <c r="C126" s="34">
        <f t="shared" ref="C126:H126" si="15">SUMIF(C124:C125,"=x",$I124:$I125)+SUMIF(C124:C125,"=x",$J124:$J125)+SUMIF(C124:C125,"=x",$K124:$K125)</f>
        <v>0</v>
      </c>
      <c r="D126" s="35">
        <f t="shared" si="15"/>
        <v>0</v>
      </c>
      <c r="E126" s="35">
        <f t="shared" si="15"/>
        <v>0</v>
      </c>
      <c r="F126" s="35">
        <f t="shared" si="15"/>
        <v>0</v>
      </c>
      <c r="G126" s="35">
        <f t="shared" si="15"/>
        <v>1</v>
      </c>
      <c r="H126" s="36">
        <f t="shared" si="15"/>
        <v>1</v>
      </c>
      <c r="I126" s="217">
        <f>SUM(C126:H126)</f>
        <v>2</v>
      </c>
      <c r="J126" s="239"/>
      <c r="K126" s="239"/>
      <c r="L126" s="239"/>
      <c r="M126" s="239"/>
      <c r="N126" s="240"/>
      <c r="O126" s="37"/>
      <c r="P126" s="38"/>
      <c r="Q126" s="39"/>
      <c r="R126" s="40"/>
      <c r="S126" s="38"/>
      <c r="T126" s="39"/>
      <c r="U126" s="40"/>
      <c r="V126" s="38"/>
      <c r="W126" s="41"/>
      <c r="X126" s="41"/>
      <c r="Y126" s="42"/>
    </row>
    <row r="127" spans="1:25" ht="12.75" customHeight="1" x14ac:dyDescent="0.25">
      <c r="A127" s="219" t="s">
        <v>27</v>
      </c>
      <c r="B127" s="220"/>
      <c r="C127" s="43">
        <f t="shared" ref="C127:H127" si="16">SUMIF(C124:C125,"=x",$M124:$M125)</f>
        <v>0</v>
      </c>
      <c r="D127" s="44">
        <f t="shared" si="16"/>
        <v>0</v>
      </c>
      <c r="E127" s="44">
        <f t="shared" si="16"/>
        <v>0</v>
      </c>
      <c r="F127" s="44">
        <f t="shared" si="16"/>
        <v>0</v>
      </c>
      <c r="G127" s="44">
        <f t="shared" si="16"/>
        <v>5</v>
      </c>
      <c r="H127" s="45">
        <f t="shared" si="16"/>
        <v>5</v>
      </c>
      <c r="I127" s="228">
        <f>SUM(C127:H127)</f>
        <v>10</v>
      </c>
      <c r="J127" s="229"/>
      <c r="K127" s="229"/>
      <c r="L127" s="229"/>
      <c r="M127" s="229"/>
      <c r="N127" s="230"/>
      <c r="O127" s="46"/>
      <c r="P127" s="38"/>
      <c r="Q127" s="39"/>
      <c r="R127" s="40"/>
      <c r="S127" s="38"/>
      <c r="T127" s="39"/>
      <c r="U127" s="40"/>
      <c r="V127" s="38"/>
      <c r="W127" s="41"/>
      <c r="X127" s="41"/>
      <c r="Y127" s="42"/>
    </row>
    <row r="128" spans="1:25" ht="12.75" customHeight="1" x14ac:dyDescent="0.25">
      <c r="A128" s="223" t="s">
        <v>28</v>
      </c>
      <c r="B128" s="224"/>
      <c r="C128" s="47">
        <f>COUNTIFS(C124:C125,"x",$N124:$N125,"K(5)")+COUNTIFS(C124:C125,"x",$N124:$N125,"AK(5)")+COUNTIFS(C124:C125,"x",$N124:$N125,"BK(5)")</f>
        <v>0</v>
      </c>
      <c r="D128" s="48">
        <f>COUNTIFS(D124:D125,"x",$N124:$N125,"K(5)")+COUNTIFS(D124:D125,"x",$N124:$N125,"AK(5)")+COUNTIFS(D124:D125,"x",$N124:$N125,"BK(5)")</f>
        <v>0</v>
      </c>
      <c r="E128" s="48">
        <f>COUNTIFS(E124:E125,"x",$N124:$N125,"K(5)")+COUNTIFS(E124:E125,"x",$N124:$N125,"AK(5)")+COUNTIFS(E124:E125,"x",$N124:$N125,"BK(5)")</f>
        <v>0</v>
      </c>
      <c r="F128" s="48">
        <f>COUNTIFS(F124:F125,"x",$N124:$N125,"K(5)")+COUNTIFS(F124:F125,"x",$N124:$N125,"AK(5)")+COUNTIFS(F124:F125,"x",$N124:$N125,"BK(5)")</f>
        <v>0</v>
      </c>
      <c r="G128" s="48">
        <f>COUNTIFS(G124:G125,"x",$N124:$N125,"K(5)")+COUNTIFS(G124:G125,"x",$N124:$N125,"AK(5)")+COUNTIFS(G124:G125,"x",$N124:$N125,"BK(5)")</f>
        <v>0</v>
      </c>
      <c r="H128" s="49"/>
      <c r="I128" s="231">
        <f>SUM(C128:H128)</f>
        <v>0</v>
      </c>
      <c r="J128" s="232"/>
      <c r="K128" s="232"/>
      <c r="L128" s="232"/>
      <c r="M128" s="232"/>
      <c r="N128" s="233"/>
      <c r="O128" s="50"/>
      <c r="P128" s="38"/>
      <c r="Q128" s="39"/>
      <c r="R128" s="40"/>
      <c r="S128" s="38"/>
      <c r="T128" s="39"/>
      <c r="U128" s="40"/>
      <c r="V128" s="38"/>
      <c r="W128" s="41"/>
      <c r="X128" s="41"/>
      <c r="Y128" s="42"/>
    </row>
    <row r="129" spans="1:25" ht="12.75" customHeight="1" x14ac:dyDescent="0.25">
      <c r="A129" s="234" t="s">
        <v>367</v>
      </c>
      <c r="B129" s="235"/>
      <c r="C129" s="236"/>
      <c r="D129" s="237"/>
      <c r="E129" s="237"/>
      <c r="F129" s="237"/>
      <c r="G129" s="237"/>
      <c r="H129" s="238"/>
      <c r="I129" s="237"/>
      <c r="J129" s="237"/>
      <c r="K129" s="237"/>
      <c r="L129" s="237"/>
      <c r="M129" s="237"/>
      <c r="N129" s="238"/>
      <c r="O129" s="9"/>
      <c r="P129" s="10"/>
      <c r="Q129" s="11"/>
      <c r="R129" s="12"/>
      <c r="S129" s="10"/>
      <c r="T129" s="11"/>
      <c r="U129" s="12"/>
      <c r="V129" s="10"/>
      <c r="W129" s="13"/>
      <c r="X129" s="13"/>
      <c r="Y129" s="114"/>
    </row>
    <row r="130" spans="1:25" ht="12.75" customHeight="1" x14ac:dyDescent="0.25">
      <c r="A130" s="215" t="s">
        <v>26</v>
      </c>
      <c r="B130" s="216"/>
      <c r="C130" s="34"/>
      <c r="D130" s="35"/>
      <c r="E130" s="35"/>
      <c r="F130" s="35"/>
      <c r="G130" s="35"/>
      <c r="H130" s="36"/>
      <c r="I130" s="217"/>
      <c r="J130" s="217"/>
      <c r="K130" s="217"/>
      <c r="L130" s="217"/>
      <c r="M130" s="217"/>
      <c r="N130" s="218"/>
      <c r="O130" s="37"/>
      <c r="P130" s="38"/>
      <c r="Q130" s="39"/>
      <c r="R130" s="40"/>
      <c r="S130" s="38"/>
      <c r="T130" s="39"/>
      <c r="U130" s="40"/>
      <c r="V130" s="38"/>
      <c r="W130" s="41"/>
      <c r="X130" s="41"/>
      <c r="Y130" s="42"/>
    </row>
    <row r="131" spans="1:25" ht="12.75" customHeight="1" x14ac:dyDescent="0.25">
      <c r="A131" s="219" t="s">
        <v>27</v>
      </c>
      <c r="B131" s="220"/>
      <c r="C131" s="43">
        <f>C8+C22+C40+C61+C114+C121+C127</f>
        <v>27</v>
      </c>
      <c r="D131" s="44">
        <f>D8+D22+D40+D61+D114+D121+D127</f>
        <v>29</v>
      </c>
      <c r="E131" s="44">
        <f>E8+E22+E40+E61+E114+E121+E127</f>
        <v>31</v>
      </c>
      <c r="F131" s="44">
        <f>F8+F22+F40+F61+F114+F121+F127</f>
        <v>34</v>
      </c>
      <c r="G131" s="44">
        <f>G61+G114+G121+G127</f>
        <v>30</v>
      </c>
      <c r="H131" s="45">
        <f>H61+H114+H121+H127</f>
        <v>29</v>
      </c>
      <c r="I131" s="221">
        <f>SUM(C131:H131)</f>
        <v>180</v>
      </c>
      <c r="J131" s="221"/>
      <c r="K131" s="221"/>
      <c r="L131" s="221"/>
      <c r="M131" s="221"/>
      <c r="N131" s="222"/>
      <c r="O131" s="46"/>
      <c r="P131" s="38"/>
      <c r="Q131" s="39"/>
      <c r="R131" s="40"/>
      <c r="S131" s="38"/>
      <c r="T131" s="39"/>
      <c r="U131" s="40"/>
      <c r="V131" s="38"/>
      <c r="W131" s="41"/>
      <c r="X131" s="41"/>
      <c r="Y131" s="42"/>
    </row>
    <row r="132" spans="1:25" ht="12.75" customHeight="1" x14ac:dyDescent="0.25">
      <c r="A132" s="223" t="s">
        <v>28</v>
      </c>
      <c r="B132" s="224"/>
      <c r="C132" s="192"/>
      <c r="D132" s="193"/>
      <c r="E132" s="193"/>
      <c r="F132" s="193"/>
      <c r="G132" s="193"/>
      <c r="H132" s="194"/>
      <c r="I132" s="225"/>
      <c r="J132" s="226"/>
      <c r="K132" s="226"/>
      <c r="L132" s="226"/>
      <c r="M132" s="226"/>
      <c r="N132" s="227"/>
      <c r="O132" s="50"/>
      <c r="P132" s="38"/>
      <c r="Q132" s="39"/>
      <c r="R132" s="40"/>
      <c r="S132" s="38"/>
      <c r="T132" s="39"/>
      <c r="U132" s="40"/>
      <c r="V132" s="38"/>
      <c r="W132" s="41"/>
      <c r="X132" s="41"/>
      <c r="Y132" s="42"/>
    </row>
    <row r="133" spans="1:25" x14ac:dyDescent="0.25">
      <c r="A133" s="3"/>
      <c r="B133" s="3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3"/>
      <c r="O133" s="195"/>
      <c r="P133" s="3"/>
      <c r="Q133" s="4"/>
      <c r="R133" s="5"/>
      <c r="S133" s="3"/>
      <c r="T133" s="4"/>
      <c r="U133" s="5"/>
      <c r="V133" s="3"/>
      <c r="W133" s="5"/>
      <c r="X133" s="3"/>
      <c r="Y133" s="3"/>
    </row>
    <row r="134" spans="1:25" x14ac:dyDescent="0.25">
      <c r="A134" s="206" t="s">
        <v>396</v>
      </c>
      <c r="B134" s="206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06"/>
      <c r="O134" s="213"/>
      <c r="P134" s="206"/>
      <c r="Q134" s="214"/>
      <c r="R134" s="5"/>
      <c r="S134" s="3"/>
      <c r="T134" s="4"/>
      <c r="U134" s="5"/>
      <c r="V134" s="3"/>
      <c r="W134" s="5"/>
      <c r="X134" s="3"/>
      <c r="Y134" s="3"/>
    </row>
    <row r="135" spans="1:25" x14ac:dyDescent="0.25">
      <c r="A135" s="3"/>
      <c r="B135" s="3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3"/>
      <c r="O135" s="195"/>
      <c r="P135" s="3"/>
      <c r="Q135" s="4"/>
      <c r="R135" s="5"/>
      <c r="S135" s="3"/>
      <c r="T135" s="4"/>
      <c r="U135" s="5"/>
      <c r="V135" s="3"/>
      <c r="W135" s="5"/>
      <c r="X135" s="3"/>
      <c r="Y135" s="3"/>
    </row>
    <row r="136" spans="1:25" x14ac:dyDescent="0.25">
      <c r="A136" s="206" t="s">
        <v>379</v>
      </c>
      <c r="B136" s="3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3"/>
      <c r="O136" s="195"/>
      <c r="P136" s="3"/>
      <c r="Q136" s="4"/>
      <c r="R136" s="5"/>
      <c r="S136" s="3"/>
      <c r="T136" s="4"/>
      <c r="U136" s="5"/>
      <c r="V136" s="3"/>
      <c r="W136" s="5"/>
      <c r="X136" s="3"/>
      <c r="Y136" s="3"/>
    </row>
    <row r="137" spans="1:25" x14ac:dyDescent="0.25">
      <c r="A137" s="200"/>
      <c r="B137" s="201" t="s">
        <v>372</v>
      </c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5"/>
      <c r="N137" s="3"/>
      <c r="O137" s="195"/>
      <c r="P137" s="3"/>
      <c r="Q137" s="4"/>
      <c r="R137" s="5"/>
      <c r="S137" s="3"/>
      <c r="T137" s="4"/>
      <c r="U137" s="5"/>
      <c r="V137" s="3"/>
      <c r="W137" s="5"/>
      <c r="X137" s="3"/>
      <c r="Y137" s="3"/>
    </row>
    <row r="138" spans="1:25" ht="153" x14ac:dyDescent="0.25">
      <c r="A138" s="3"/>
      <c r="B138" s="202" t="s">
        <v>373</v>
      </c>
      <c r="C138" s="5"/>
      <c r="D138" s="265" t="s">
        <v>374</v>
      </c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195"/>
      <c r="P138" s="3"/>
      <c r="Q138" s="4"/>
      <c r="R138" s="5"/>
      <c r="S138" s="3"/>
      <c r="T138" s="4"/>
      <c r="U138" s="5"/>
      <c r="V138" s="3"/>
      <c r="W138" s="5"/>
      <c r="X138" s="3"/>
      <c r="Y138" s="3"/>
    </row>
    <row r="139" spans="1:25" x14ac:dyDescent="0.25">
      <c r="A139" s="3"/>
      <c r="B139" s="203" t="s">
        <v>375</v>
      </c>
      <c r="C139" s="5"/>
      <c r="D139" s="266" t="s">
        <v>375</v>
      </c>
      <c r="E139" s="266"/>
      <c r="F139" s="266"/>
      <c r="G139" s="266"/>
      <c r="H139" s="266"/>
      <c r="I139" s="266"/>
      <c r="J139" s="266"/>
      <c r="K139" s="266"/>
      <c r="L139" s="266"/>
      <c r="M139" s="266" t="s">
        <v>376</v>
      </c>
      <c r="N139" s="266"/>
      <c r="O139" s="195"/>
      <c r="P139" s="3"/>
      <c r="Q139" s="4"/>
      <c r="R139" s="5"/>
      <c r="S139" s="3"/>
      <c r="T139" s="4"/>
      <c r="U139" s="5"/>
      <c r="V139" s="3"/>
      <c r="W139" s="5"/>
      <c r="X139" s="3"/>
      <c r="Y139" s="3"/>
    </row>
    <row r="140" spans="1:25" x14ac:dyDescent="0.25">
      <c r="A140" s="3"/>
      <c r="B140" s="204" t="s">
        <v>377</v>
      </c>
      <c r="C140" s="205"/>
      <c r="D140" s="204" t="s">
        <v>378</v>
      </c>
      <c r="E140" s="204"/>
      <c r="F140" s="204"/>
      <c r="G140" s="204"/>
      <c r="H140" s="204"/>
      <c r="I140" s="204"/>
      <c r="J140" s="204"/>
      <c r="K140" s="204"/>
      <c r="L140" s="204"/>
      <c r="M140" s="267" t="s">
        <v>380</v>
      </c>
      <c r="N140" s="267"/>
      <c r="O140" s="195"/>
      <c r="P140" s="3"/>
      <c r="Q140" s="4"/>
      <c r="R140" s="5"/>
      <c r="S140" s="3"/>
      <c r="T140" s="4"/>
      <c r="U140" s="5"/>
      <c r="V140" s="3"/>
      <c r="W140" s="5"/>
      <c r="X140" s="3"/>
      <c r="Y140" s="3"/>
    </row>
    <row r="141" spans="1:25" x14ac:dyDescent="0.25">
      <c r="A141" s="3"/>
      <c r="B141" s="207"/>
      <c r="C141" s="5"/>
      <c r="D141" s="207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195"/>
      <c r="P141" s="3"/>
      <c r="Q141" s="4"/>
      <c r="R141" s="5"/>
      <c r="S141" s="3"/>
      <c r="T141" s="4"/>
      <c r="U141" s="5"/>
      <c r="V141" s="3"/>
      <c r="W141" s="5"/>
      <c r="X141" s="3"/>
      <c r="Y141" s="3"/>
    </row>
    <row r="142" spans="1:25" x14ac:dyDescent="0.25">
      <c r="A142" s="208" t="s">
        <v>382</v>
      </c>
      <c r="B142" s="207"/>
      <c r="C142" s="5"/>
      <c r="D142" s="207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195"/>
      <c r="P142" s="3"/>
      <c r="Q142" s="4"/>
      <c r="R142" s="5"/>
      <c r="S142" s="3"/>
      <c r="T142" s="4"/>
      <c r="U142" s="5"/>
      <c r="V142" s="3"/>
      <c r="W142" s="5"/>
      <c r="X142" s="3"/>
      <c r="Y142" s="3"/>
    </row>
    <row r="143" spans="1:25" x14ac:dyDescent="0.25">
      <c r="A143" s="209" t="s">
        <v>386</v>
      </c>
      <c r="B143" s="207"/>
      <c r="C143" s="5"/>
      <c r="D143" s="207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195"/>
      <c r="P143" s="3"/>
      <c r="Q143" s="4"/>
      <c r="R143" s="5"/>
      <c r="S143" s="3"/>
      <c r="T143" s="4"/>
      <c r="U143" s="5"/>
      <c r="V143" s="3"/>
      <c r="W143" s="5"/>
      <c r="X143" s="3"/>
      <c r="Y143" s="3"/>
    </row>
    <row r="144" spans="1:25" x14ac:dyDescent="0.25">
      <c r="A144" s="209" t="s">
        <v>387</v>
      </c>
      <c r="B144" s="207"/>
      <c r="C144" s="5"/>
      <c r="D144" s="207"/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195"/>
      <c r="P144" s="3"/>
      <c r="Q144" s="4"/>
      <c r="R144" s="5"/>
      <c r="S144" s="3"/>
      <c r="T144" s="4"/>
      <c r="U144" s="5"/>
      <c r="V144" s="3"/>
      <c r="W144" s="5"/>
      <c r="X144" s="3"/>
      <c r="Y144" s="3"/>
    </row>
    <row r="145" spans="1:25" x14ac:dyDescent="0.25">
      <c r="A145" s="209" t="s">
        <v>388</v>
      </c>
      <c r="B145" s="207"/>
      <c r="C145" s="5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195"/>
      <c r="P145" s="3"/>
      <c r="Q145" s="4"/>
      <c r="R145" s="5"/>
      <c r="S145" s="3"/>
      <c r="T145" s="4"/>
      <c r="U145" s="5"/>
      <c r="V145" s="3"/>
      <c r="W145" s="5"/>
      <c r="X145" s="3"/>
      <c r="Y145" s="3"/>
    </row>
    <row r="146" spans="1:25" x14ac:dyDescent="0.25">
      <c r="A146" s="209" t="s">
        <v>385</v>
      </c>
      <c r="B146" s="207"/>
      <c r="C146" s="5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195"/>
      <c r="P146" s="3"/>
      <c r="Q146" s="4"/>
      <c r="R146" s="5"/>
      <c r="S146" s="3"/>
      <c r="T146" s="4"/>
      <c r="U146" s="5"/>
      <c r="V146" s="3"/>
      <c r="W146" s="5"/>
      <c r="X146" s="3"/>
      <c r="Y146" s="3"/>
    </row>
    <row r="147" spans="1:25" x14ac:dyDescent="0.25">
      <c r="A147" s="209" t="s">
        <v>389</v>
      </c>
      <c r="B147" s="207"/>
      <c r="C147" s="5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195"/>
      <c r="P147" s="3"/>
      <c r="Q147" s="4"/>
      <c r="R147" s="5"/>
      <c r="S147" s="3"/>
      <c r="T147" s="4"/>
      <c r="U147" s="5"/>
      <c r="V147" s="3"/>
      <c r="W147" s="5"/>
      <c r="X147" s="3"/>
      <c r="Y147" s="3"/>
    </row>
    <row r="148" spans="1:25" x14ac:dyDescent="0.25">
      <c r="A148" s="92"/>
      <c r="B148" s="3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3"/>
      <c r="O148" s="195"/>
      <c r="P148" s="3"/>
      <c r="Q148" s="4"/>
      <c r="R148" s="5"/>
      <c r="S148" s="3"/>
      <c r="T148" s="4"/>
      <c r="U148" s="5"/>
      <c r="V148" s="3"/>
      <c r="W148" s="5"/>
      <c r="X148" s="3"/>
      <c r="Y148" s="3"/>
    </row>
    <row r="149" spans="1:25" x14ac:dyDescent="0.25">
      <c r="A149" s="196" t="s">
        <v>368</v>
      </c>
      <c r="B149" s="3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3"/>
      <c r="O149" s="195"/>
      <c r="P149" s="3"/>
      <c r="Q149" s="4"/>
      <c r="R149" s="5"/>
      <c r="S149" s="3"/>
      <c r="T149" s="4"/>
      <c r="U149" s="5"/>
      <c r="V149" s="3"/>
      <c r="W149" s="5"/>
      <c r="X149" s="3"/>
      <c r="Y149" s="3"/>
    </row>
    <row r="150" spans="1:25" x14ac:dyDescent="0.25">
      <c r="A150" s="197" t="s">
        <v>369</v>
      </c>
      <c r="B150" s="3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3"/>
      <c r="O150" s="195"/>
      <c r="P150" s="3"/>
      <c r="Q150" s="4"/>
      <c r="R150" s="5"/>
      <c r="S150" s="3"/>
      <c r="T150" s="4"/>
      <c r="U150" s="5"/>
      <c r="V150" s="3"/>
      <c r="W150" s="5"/>
      <c r="X150" s="3"/>
      <c r="Y150" s="3"/>
    </row>
    <row r="151" spans="1:25" x14ac:dyDescent="0.25">
      <c r="A151" s="198" t="s">
        <v>370</v>
      </c>
      <c r="B151" s="3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3"/>
      <c r="O151" s="195"/>
      <c r="P151" s="3"/>
      <c r="Q151" s="4"/>
      <c r="R151" s="5"/>
      <c r="S151" s="3"/>
      <c r="T151" s="4"/>
      <c r="U151" s="5"/>
      <c r="V151" s="3"/>
      <c r="W151" s="5"/>
      <c r="X151" s="3"/>
      <c r="Y151" s="3"/>
    </row>
    <row r="152" spans="1:25" x14ac:dyDescent="0.25">
      <c r="A152" s="92" t="s">
        <v>371</v>
      </c>
      <c r="B152" s="3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3"/>
      <c r="O152" s="195"/>
      <c r="P152" s="3"/>
      <c r="Q152" s="4"/>
      <c r="R152" s="5"/>
      <c r="S152" s="3"/>
      <c r="T152" s="4"/>
      <c r="U152" s="5"/>
      <c r="V152" s="3"/>
      <c r="W152" s="5"/>
      <c r="X152" s="3"/>
      <c r="Y152" s="3"/>
    </row>
    <row r="154" spans="1:25" x14ac:dyDescent="0.25">
      <c r="A154" s="208" t="s">
        <v>3</v>
      </c>
    </row>
    <row r="155" spans="1:25" x14ac:dyDescent="0.25">
      <c r="A155" s="199" t="s">
        <v>383</v>
      </c>
    </row>
    <row r="156" spans="1:25" x14ac:dyDescent="0.25">
      <c r="A156" s="199" t="s">
        <v>384</v>
      </c>
    </row>
  </sheetData>
  <mergeCells count="84">
    <mergeCell ref="D138:N138"/>
    <mergeCell ref="D139:L139"/>
    <mergeCell ref="M139:N139"/>
    <mergeCell ref="M140:N140"/>
    <mergeCell ref="A1:P1"/>
    <mergeCell ref="A2:A3"/>
    <mergeCell ref="B2:B3"/>
    <mergeCell ref="C2:H2"/>
    <mergeCell ref="I2:L2"/>
    <mergeCell ref="M2:M3"/>
    <mergeCell ref="N2:N3"/>
    <mergeCell ref="O2:Q3"/>
    <mergeCell ref="A7:B7"/>
    <mergeCell ref="I7:N7"/>
    <mergeCell ref="A8:B8"/>
    <mergeCell ref="I8:N8"/>
    <mergeCell ref="R2:T3"/>
    <mergeCell ref="U2:W3"/>
    <mergeCell ref="X2:X3"/>
    <mergeCell ref="Y2:Y3"/>
    <mergeCell ref="A4:B4"/>
    <mergeCell ref="C4:H4"/>
    <mergeCell ref="I4:N4"/>
    <mergeCell ref="A9:B9"/>
    <mergeCell ref="I9:N9"/>
    <mergeCell ref="A39:B39"/>
    <mergeCell ref="I39:N39"/>
    <mergeCell ref="A10:B10"/>
    <mergeCell ref="C10:H10"/>
    <mergeCell ref="I10:N10"/>
    <mergeCell ref="A21:B21"/>
    <mergeCell ref="I21:N21"/>
    <mergeCell ref="A22:B22"/>
    <mergeCell ref="I22:N22"/>
    <mergeCell ref="A23:B23"/>
    <mergeCell ref="I23:N23"/>
    <mergeCell ref="A24:B24"/>
    <mergeCell ref="C24:H24"/>
    <mergeCell ref="I24:N24"/>
    <mergeCell ref="A40:B40"/>
    <mergeCell ref="I40:N40"/>
    <mergeCell ref="A41:B41"/>
    <mergeCell ref="I41:N41"/>
    <mergeCell ref="A42:B42"/>
    <mergeCell ref="C42:H42"/>
    <mergeCell ref="I42:N42"/>
    <mergeCell ref="A60:B60"/>
    <mergeCell ref="I60:N60"/>
    <mergeCell ref="A61:B61"/>
    <mergeCell ref="I61:N61"/>
    <mergeCell ref="A62:B62"/>
    <mergeCell ref="I62:N62"/>
    <mergeCell ref="A113:B113"/>
    <mergeCell ref="I113:N113"/>
    <mergeCell ref="A114:B114"/>
    <mergeCell ref="I114:N114"/>
    <mergeCell ref="A115:B115"/>
    <mergeCell ref="I115:N115"/>
    <mergeCell ref="A126:B126"/>
    <mergeCell ref="I126:N126"/>
    <mergeCell ref="A116:H116"/>
    <mergeCell ref="I116:N116"/>
    <mergeCell ref="A120:B120"/>
    <mergeCell ref="I120:N120"/>
    <mergeCell ref="A121:B121"/>
    <mergeCell ref="I121:N121"/>
    <mergeCell ref="A122:B122"/>
    <mergeCell ref="I122:N122"/>
    <mergeCell ref="A123:B123"/>
    <mergeCell ref="C123:H123"/>
    <mergeCell ref="I123:N123"/>
    <mergeCell ref="A127:B127"/>
    <mergeCell ref="I127:N127"/>
    <mergeCell ref="A128:B128"/>
    <mergeCell ref="I128:N128"/>
    <mergeCell ref="A129:B129"/>
    <mergeCell ref="C129:H129"/>
    <mergeCell ref="I129:N129"/>
    <mergeCell ref="A130:B130"/>
    <mergeCell ref="I130:N130"/>
    <mergeCell ref="A131:B131"/>
    <mergeCell ref="I131:N131"/>
    <mergeCell ref="A132:B132"/>
    <mergeCell ref="I132:N1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B13" sqref="B13"/>
    </sheetView>
  </sheetViews>
  <sheetFormatPr defaultRowHeight="15" x14ac:dyDescent="0.25"/>
  <cols>
    <col min="1" max="1" width="61.7109375" customWidth="1"/>
  </cols>
  <sheetData>
    <row r="1" spans="1:1" x14ac:dyDescent="0.25">
      <c r="A1" s="211" t="s">
        <v>392</v>
      </c>
    </row>
    <row r="2" spans="1:1" ht="15" customHeight="1" x14ac:dyDescent="0.25">
      <c r="A2" s="278" t="s">
        <v>393</v>
      </c>
    </row>
    <row r="3" spans="1:1" x14ac:dyDescent="0.25">
      <c r="A3" s="278"/>
    </row>
    <row r="4" spans="1:1" ht="15" customHeight="1" x14ac:dyDescent="0.25">
      <c r="A4" s="278"/>
    </row>
    <row r="6" spans="1:1" x14ac:dyDescent="0.25">
      <c r="A6" s="211" t="s">
        <v>394</v>
      </c>
    </row>
    <row r="7" spans="1:1" x14ac:dyDescent="0.25">
      <c r="A7" s="278" t="s">
        <v>395</v>
      </c>
    </row>
    <row r="8" spans="1:1" x14ac:dyDescent="0.25">
      <c r="A8" s="278"/>
    </row>
  </sheetData>
  <mergeCells count="2">
    <mergeCell ref="A7:A8"/>
    <mergeCell ref="A2:A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biológia alapszak tantervi háló</vt:lpstr>
      <vt:lpstr>szaknyelvi ismeretek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Csomós Judit</dc:creator>
  <cp:lastModifiedBy>Török Gabriella</cp:lastModifiedBy>
  <dcterms:created xsi:type="dcterms:W3CDTF">2022-05-26T13:37:20Z</dcterms:created>
  <dcterms:modified xsi:type="dcterms:W3CDTF">2023-09-11T13:45:36Z</dcterms:modified>
</cp:coreProperties>
</file>