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tehu-my.sharepoint.com/personal/pentek_csilla_ttk_elte_hu1/Documents/Dokumentumok/honlap/to_dokumentumok/angol tanrendek/"/>
    </mc:Choice>
  </mc:AlternateContent>
  <xr:revisionPtr revIDLastSave="0" documentId="8_{A4DD1A1D-A45C-414D-AEBC-1547F175E13F}" xr6:coauthVersionLast="47" xr6:coauthVersionMax="47" xr10:uidLastSave="{00000000-0000-0000-0000-000000000000}"/>
  <bookViews>
    <workbookView xWindow="-108" yWindow="-108" windowWidth="23256" windowHeight="12576" tabRatio="500" activeTab="1" xr2:uid="{507619A3-7AD6-44CE-8838-1A5425E920F5}"/>
  </bookViews>
  <sheets>
    <sheet name="Chemistry MSc" sheetId="1" r:id="rId1"/>
    <sheet name="Specialization" sheetId="2" r:id="rId2"/>
  </sheets>
  <definedNames>
    <definedName name="__DdeLink__2109_1167883853" localSheetId="0">'Chemistry MSc'!$B$18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" l="1"/>
  <c r="D25" i="1"/>
  <c r="E25" i="1"/>
  <c r="F25" i="1"/>
  <c r="C25" i="1"/>
  <c r="G25" i="1" s="1"/>
  <c r="F24" i="1"/>
  <c r="E24" i="1"/>
  <c r="E61" i="1" s="1"/>
  <c r="D24" i="1"/>
  <c r="C24" i="1"/>
  <c r="C94" i="1" s="1"/>
  <c r="E23" i="1"/>
  <c r="D23" i="1"/>
  <c r="D61" i="1" s="1"/>
  <c r="C23" i="1"/>
  <c r="G23" i="1" s="1"/>
  <c r="D51" i="2"/>
  <c r="D52" i="2"/>
  <c r="E51" i="2"/>
  <c r="E52" i="2"/>
  <c r="F51" i="2"/>
  <c r="F52" i="2"/>
  <c r="G51" i="2"/>
  <c r="G52" i="2"/>
  <c r="G54" i="2"/>
  <c r="C51" i="2"/>
  <c r="C52" i="2"/>
  <c r="D48" i="2"/>
  <c r="D49" i="2" s="1"/>
  <c r="D54" i="2" s="1"/>
  <c r="E48" i="2"/>
  <c r="E49" i="2"/>
  <c r="F48" i="2"/>
  <c r="F49" i="2"/>
  <c r="F54" i="2" s="1"/>
  <c r="G48" i="2"/>
  <c r="G49" i="2"/>
  <c r="C48" i="2"/>
  <c r="C49" i="2"/>
  <c r="C54" i="2"/>
  <c r="F90" i="1"/>
  <c r="F94" i="1" s="1"/>
  <c r="E90" i="1"/>
  <c r="E94" i="1"/>
  <c r="D90" i="1"/>
  <c r="D94" i="1"/>
  <c r="C90" i="1"/>
  <c r="F89" i="1"/>
  <c r="E89" i="1"/>
  <c r="D89" i="1"/>
  <c r="C89" i="1"/>
  <c r="F85" i="1"/>
  <c r="E85" i="1"/>
  <c r="D85" i="1"/>
  <c r="C85" i="1"/>
  <c r="G85" i="1" s="1"/>
  <c r="C84" i="1"/>
  <c r="F83" i="1"/>
  <c r="E83" i="1"/>
  <c r="D83" i="1"/>
  <c r="C83" i="1"/>
  <c r="G83" i="1" s="1"/>
  <c r="F80" i="1"/>
  <c r="E80" i="1"/>
  <c r="D80" i="1"/>
  <c r="C80" i="1"/>
  <c r="G80" i="1" s="1"/>
  <c r="G78" i="1"/>
  <c r="G14" i="1"/>
  <c r="G15" i="1"/>
  <c r="G59" i="1"/>
  <c r="G13" i="1"/>
  <c r="G79" i="1"/>
  <c r="G89" i="1"/>
  <c r="G90" i="1"/>
  <c r="E54" i="2"/>
  <c r="G84" i="1"/>
  <c r="F61" i="1"/>
  <c r="G94" i="1" l="1"/>
  <c r="G24" i="1"/>
  <c r="C61" i="1"/>
  <c r="G61" i="1" s="1"/>
</calcChain>
</file>

<file path=xl/sharedStrings.xml><?xml version="1.0" encoding="utf-8"?>
<sst xmlns="http://schemas.openxmlformats.org/spreadsheetml/2006/main" count="622" uniqueCount="278">
  <si>
    <t>x</t>
  </si>
  <si>
    <t>Rohonczy János</t>
  </si>
  <si>
    <t>Szalay Péter</t>
  </si>
  <si>
    <t>Bodor Andrea</t>
  </si>
  <si>
    <t>Perczel András</t>
  </si>
  <si>
    <t>Csámpai Antal</t>
  </si>
  <si>
    <t>Novák Zoltán</t>
  </si>
  <si>
    <t>Kotschy András</t>
  </si>
  <si>
    <t>Túri László</t>
  </si>
  <si>
    <t>Vesztergom Soma</t>
  </si>
  <si>
    <t>Tóth Gergely</t>
  </si>
  <si>
    <t>Scientific writing</t>
  </si>
  <si>
    <t>Varga Imre</t>
  </si>
  <si>
    <t>Mészáros Róbert</t>
  </si>
  <si>
    <t>Eke Zsuzsanna</t>
  </si>
  <si>
    <t>Csörgeiné Kurin Krisztina</t>
  </si>
  <si>
    <t>Mihucz Viktor</t>
  </si>
  <si>
    <t>Vass Elemér</t>
  </si>
  <si>
    <t>Mező Gábor</t>
  </si>
  <si>
    <t>Harmat Veronika</t>
  </si>
  <si>
    <t>Tarczay György</t>
  </si>
  <si>
    <t>Nemes Anikó</t>
  </si>
  <si>
    <t>Homonnay Zoltán</t>
  </si>
  <si>
    <t>Salma Imre</t>
  </si>
  <si>
    <t>Varró Petra</t>
  </si>
  <si>
    <t>Szalay Roland</t>
  </si>
  <si>
    <t>Szoboszlai Norbert</t>
  </si>
  <si>
    <t>Urbányi Zoltán</t>
  </si>
  <si>
    <t>Schlosser Gitta</t>
  </si>
  <si>
    <t>Császár Attila</t>
  </si>
  <si>
    <t>Baranyai András</t>
  </si>
  <si>
    <t>Szabados Ágnes</t>
  </si>
  <si>
    <t>Durkó Gábor</t>
  </si>
  <si>
    <t>Süvegh Károly</t>
  </si>
  <si>
    <t>Iván Béla</t>
  </si>
  <si>
    <t>Tudományos diákkör</t>
  </si>
  <si>
    <t>ÖSSZESEN</t>
  </si>
  <si>
    <t>X</t>
  </si>
  <si>
    <t>Industrial Placement – Internship</t>
  </si>
  <si>
    <t>Computers, Electronics and Measurements</t>
  </si>
  <si>
    <t>Numerical Methods in Chemistry</t>
  </si>
  <si>
    <t>Advanced Physical Chemistry</t>
  </si>
  <si>
    <t>Demonstration A</t>
  </si>
  <si>
    <t>Demonstration B</t>
  </si>
  <si>
    <t>Guided Research Work - A</t>
  </si>
  <si>
    <t>Guided Research Work - B</t>
  </si>
  <si>
    <t>Thesis Work I</t>
  </si>
  <si>
    <t>Thesis Work II</t>
  </si>
  <si>
    <t>Szalai István</t>
  </si>
  <si>
    <t>Szabó Dénes</t>
  </si>
  <si>
    <t>Chemistry MSc curriculum from September 2020.</t>
  </si>
  <si>
    <t>Program coordinator: Dr. Rohonczy János</t>
  </si>
  <si>
    <t>Subject code</t>
  </si>
  <si>
    <t>Subject</t>
  </si>
  <si>
    <t>Semester</t>
  </si>
  <si>
    <t>Hours</t>
  </si>
  <si>
    <t>Cr.</t>
  </si>
  <si>
    <t>Ass.</t>
  </si>
  <si>
    <t>Prerequisite I.</t>
  </si>
  <si>
    <t>Prerequisite II.</t>
  </si>
  <si>
    <t>Subject leader</t>
  </si>
  <si>
    <t xml:space="preserve">Foundation Science Subjects: 8 credits compulsory </t>
  </si>
  <si>
    <t>L</t>
  </si>
  <si>
    <t>P</t>
  </si>
  <si>
    <t>Cons.</t>
  </si>
  <si>
    <t>Systematic Chemistry*</t>
  </si>
  <si>
    <t>Systematic Inorganic Chemistry I*</t>
  </si>
  <si>
    <t>Systematic Inorganic Chemistry II*</t>
  </si>
  <si>
    <t>Systematic Organic Chemistry*</t>
  </si>
  <si>
    <t>Systematic Physical Chemistry I*</t>
  </si>
  <si>
    <t>Systematic Physical Chemistry II*</t>
  </si>
  <si>
    <t>Systematic Analytical Chemistry*</t>
  </si>
  <si>
    <t>Free elective subjects: 12 credit</t>
  </si>
  <si>
    <t>Thesis work: 30 credit</t>
  </si>
  <si>
    <t>Total contact hours</t>
  </si>
  <si>
    <t>Total credits</t>
  </si>
  <si>
    <t>Total colloquium</t>
  </si>
  <si>
    <t>Assessment</t>
  </si>
  <si>
    <t>Prerequisite</t>
  </si>
  <si>
    <t>strong</t>
  </si>
  <si>
    <t>weak</t>
  </si>
  <si>
    <t>(t) = simultaneous registration</t>
  </si>
  <si>
    <t>Macromolecules</t>
  </si>
  <si>
    <t>Nanoscience and nanotechnology</t>
  </si>
  <si>
    <t>Separation Techniques</t>
  </si>
  <si>
    <t>Pharmaceutics</t>
  </si>
  <si>
    <t>Environmental and Food Analysis</t>
  </si>
  <si>
    <t>Organic Spectroscopy</t>
  </si>
  <si>
    <t>Biologically Active Peptides</t>
  </si>
  <si>
    <t>X-ray Crystallography</t>
  </si>
  <si>
    <t>Optical Spectroscopy</t>
  </si>
  <si>
    <t>NMR Spectroscopy</t>
  </si>
  <si>
    <t>NMR Spectroscopy of Biomolecules</t>
  </si>
  <si>
    <t>Homogeneous Catalysis</t>
  </si>
  <si>
    <t>Chemistry of Heteroaromatics</t>
  </si>
  <si>
    <t>Synthetic Organic Chemistry</t>
  </si>
  <si>
    <t>Applications of Nuclear Chemistry</t>
  </si>
  <si>
    <t>Atmospheric Chemistry</t>
  </si>
  <si>
    <t>Toxicology</t>
  </si>
  <si>
    <t>Introduction to Organosilicon Chemistry</t>
  </si>
  <si>
    <t>Bioinorganic Chemistry</t>
  </si>
  <si>
    <t>Analysis of Protein Based Drugs</t>
  </si>
  <si>
    <t>Mass Spectrometry</t>
  </si>
  <si>
    <t>Computational modelling</t>
  </si>
  <si>
    <t>Structural Chemistry</t>
  </si>
  <si>
    <t>Theory of Electronic Structure</t>
  </si>
  <si>
    <t>Modern Methods in Analytical Chemistry</t>
  </si>
  <si>
    <t>Biomolecular Chemistry and Biochemistry</t>
  </si>
  <si>
    <t>Organometallic Chemistry</t>
  </si>
  <si>
    <t>R&amp;D in Pharmaceutical Industry</t>
  </si>
  <si>
    <t>Theoretical Organic Chemistry</t>
  </si>
  <si>
    <t>Electromagnetic properties of materials</t>
  </si>
  <si>
    <t>Chemometrics</t>
  </si>
  <si>
    <t>Nanotechnology Lab</t>
  </si>
  <si>
    <t>Instrumental Analysis Lab</t>
  </si>
  <si>
    <t>Organic Spectroscopy Lab</t>
  </si>
  <si>
    <t>Structural Chemistry Lab</t>
  </si>
  <si>
    <t>Organic Synthesis Lab</t>
  </si>
  <si>
    <t>Organometallic Lab</t>
  </si>
  <si>
    <t>Elektrochemistry and Electroanalysis Lab</t>
  </si>
  <si>
    <t>Numerical Methods in Computational Chemistry</t>
  </si>
  <si>
    <t>Nuclear Chemistry Lab</t>
  </si>
  <si>
    <t>Polymer Chemistry Lab</t>
  </si>
  <si>
    <t>Catalysis Lab</t>
  </si>
  <si>
    <t>Advanced NMR, X-ray and MS Lab</t>
  </si>
  <si>
    <t>Lecture</t>
  </si>
  <si>
    <t>Credit</t>
  </si>
  <si>
    <t>Laboratory practice</t>
  </si>
  <si>
    <t>Total credit</t>
  </si>
  <si>
    <t>Analytical Chemistry Specialization</t>
  </si>
  <si>
    <t>Drug Research Specialization</t>
  </si>
  <si>
    <t>Structural Chemistry Specialization</t>
  </si>
  <si>
    <t>Synthetic Chemistry Specialization</t>
  </si>
  <si>
    <t>structk20em</t>
  </si>
  <si>
    <t>estructk20em</t>
  </si>
  <si>
    <t>advanalk20em</t>
  </si>
  <si>
    <t>biomolk20em</t>
  </si>
  <si>
    <t>metorgk20em</t>
  </si>
  <si>
    <t>prjectk20lm</t>
  </si>
  <si>
    <t>theoorgk20em</t>
  </si>
  <si>
    <t>magnetk20em</t>
  </si>
  <si>
    <t>computk20em</t>
  </si>
  <si>
    <t>chemometk20em</t>
  </si>
  <si>
    <t>sciwritk20em</t>
  </si>
  <si>
    <t>nummatk20em</t>
  </si>
  <si>
    <t>macromolk20em</t>
  </si>
  <si>
    <t>nanostk20em</t>
  </si>
  <si>
    <t>chromatk20em</t>
  </si>
  <si>
    <t>pharmak20em</t>
  </si>
  <si>
    <t>env&amp;foodk20em</t>
  </si>
  <si>
    <t>orgspectk20em</t>
  </si>
  <si>
    <t>biopeptk20em</t>
  </si>
  <si>
    <t>diffractk20em</t>
  </si>
  <si>
    <t>optspectk20em</t>
  </si>
  <si>
    <t>nmrk20em</t>
  </si>
  <si>
    <t>bionnmrk20em</t>
  </si>
  <si>
    <t>homcatk20em</t>
  </si>
  <si>
    <t>heterocyck20em</t>
  </si>
  <si>
    <t>syntorgk20em</t>
  </si>
  <si>
    <t>nucleark20em</t>
  </si>
  <si>
    <t>atmoschemk20em</t>
  </si>
  <si>
    <t>toxick20em</t>
  </si>
  <si>
    <t>siorgk20em</t>
  </si>
  <si>
    <t>bioinorgk20em</t>
  </si>
  <si>
    <t>bioanalk20em</t>
  </si>
  <si>
    <t>masspectk20em</t>
  </si>
  <si>
    <t>nummodk20em</t>
  </si>
  <si>
    <t>advphyschek20em</t>
  </si>
  <si>
    <t>demo1k20gm</t>
  </si>
  <si>
    <t>demo2k20gm</t>
  </si>
  <si>
    <t>nanolabk20lm</t>
  </si>
  <si>
    <t>anallabk20lm</t>
  </si>
  <si>
    <t>orgspeclabk20lm</t>
  </si>
  <si>
    <t>stuctlabk20lm</t>
  </si>
  <si>
    <t>synthlabk20lm</t>
  </si>
  <si>
    <t>metorglabk20lm</t>
  </si>
  <si>
    <t>electrolabk20lm</t>
  </si>
  <si>
    <t>nummodlabk20lm</t>
  </si>
  <si>
    <t>nuclabk20lm</t>
  </si>
  <si>
    <t>polymlabk20lm</t>
  </si>
  <si>
    <t>catlabk20lm</t>
  </si>
  <si>
    <t>instrmethk20lm</t>
  </si>
  <si>
    <t>research1k20lm</t>
  </si>
  <si>
    <t>research2k20lm</t>
  </si>
  <si>
    <t>resprojk20lm</t>
  </si>
  <si>
    <t>diplvegy1k20dm</t>
  </si>
  <si>
    <t>diplvegy2k20dm</t>
  </si>
  <si>
    <t>Subject (Hungarian)</t>
  </si>
  <si>
    <t>syschemk20em</t>
  </si>
  <si>
    <t>sysinorg1k20em</t>
  </si>
  <si>
    <t>sysinorg2k20em</t>
  </si>
  <si>
    <t>sysorg1k20em</t>
  </si>
  <si>
    <t>sysorg2k20em</t>
  </si>
  <si>
    <t>syspc1k20em</t>
  </si>
  <si>
    <t>syspc2k20em</t>
  </si>
  <si>
    <t>Szerkezeti kémia</t>
  </si>
  <si>
    <t>Elektronszerkezet elméleti alapjai</t>
  </si>
  <si>
    <t>Korszerű analitikai módszerek</t>
  </si>
  <si>
    <t>Biomolekuláris kémia és biokémia</t>
  </si>
  <si>
    <t>Fémorganikus kémia</t>
  </si>
  <si>
    <t>Nyári szakmai gyakorlat</t>
  </si>
  <si>
    <t>Gyógyszeripari kutatás és fejlesztés</t>
  </si>
  <si>
    <t>Elméleti szerves kémia</t>
  </si>
  <si>
    <t>Anyagok elektromágneses tulajdonságai</t>
  </si>
  <si>
    <t>Számítógépes méréstechnika vegyészeknek</t>
  </si>
  <si>
    <t>Kemometria</t>
  </si>
  <si>
    <t>Numerikus matematika vegyészeknek</t>
  </si>
  <si>
    <t>Makromolekulák</t>
  </si>
  <si>
    <t>Nanotudomány és nanotechnológia</t>
  </si>
  <si>
    <t>Elválasztástechnika</t>
  </si>
  <si>
    <t>Gyógyszertan</t>
  </si>
  <si>
    <t>Környezet- és élelmiszeranalitika</t>
  </si>
  <si>
    <t>Szerves spektroszkópia</t>
  </si>
  <si>
    <t>Biológiailag aktív peptidek</t>
  </si>
  <si>
    <t>Röntgendiffrakció</t>
  </si>
  <si>
    <t>Optikai spektroszkópia</t>
  </si>
  <si>
    <t>NMR spektroszkópia</t>
  </si>
  <si>
    <t>Biomolekulák NMR spektroszkópiája</t>
  </si>
  <si>
    <t>Homogén katalízis</t>
  </si>
  <si>
    <t>Heteroaromás vegyületek kémiája</t>
  </si>
  <si>
    <t>Szintetikus szerves kémia</t>
  </si>
  <si>
    <t>Alkalmazott nukleáris kémia</t>
  </si>
  <si>
    <t>Levegőkémia és környezetminősítés</t>
  </si>
  <si>
    <t>Toxikológia</t>
  </si>
  <si>
    <t>Bevezetés a szilíciumorganikus kémiába</t>
  </si>
  <si>
    <t>Bioszervetlen kémia</t>
  </si>
  <si>
    <t>Fehérje alapú gyógyszer hatóanyagok analitikája</t>
  </si>
  <si>
    <t>Tömegspektrometria</t>
  </si>
  <si>
    <t>Számítógépes modellezés</t>
  </si>
  <si>
    <t>Haladó fizikai kémia</t>
  </si>
  <si>
    <t>Speciális demonstrátori kisgyakorlat</t>
  </si>
  <si>
    <t>Speciális demonstrátori nagygyakorlat</t>
  </si>
  <si>
    <t>Nanotechnológia labor</t>
  </si>
  <si>
    <t>Műszeres analitikai labor</t>
  </si>
  <si>
    <t>Szerves spektroszkópia labor</t>
  </si>
  <si>
    <t>Szerkezetvizsgáló módszerek labor</t>
  </si>
  <si>
    <t>Szerves kémiai szintézisek labor</t>
  </si>
  <si>
    <t>Fémorganikus labor</t>
  </si>
  <si>
    <t>Elektrokémiai és elektroanalitika labor</t>
  </si>
  <si>
    <t>Számítógépes modellezés a kémiában</t>
  </si>
  <si>
    <t>Magkémia labor</t>
  </si>
  <si>
    <t>Polimer kémiai labor</t>
  </si>
  <si>
    <t>Katalízis labor</t>
  </si>
  <si>
    <t>Irányított kutatómunka A</t>
  </si>
  <si>
    <t>Irányított kutatómunka B</t>
  </si>
  <si>
    <t>Diplomamunka I</t>
  </si>
  <si>
    <t>Diplomamunka II</t>
  </si>
  <si>
    <t>Szisztematikus kémia*</t>
  </si>
  <si>
    <t>Szisztematikus szervetlen kémia I.*</t>
  </si>
  <si>
    <t>Szisztematikus szervetlen kémia II.*</t>
  </si>
  <si>
    <t>Szisztematikus szerves kémia*</t>
  </si>
  <si>
    <t>Szisztematikus fizikai kémia kémia I.*</t>
  </si>
  <si>
    <t>Szisztematikus fizikai kémia kémia II.*</t>
  </si>
  <si>
    <t>Szisztematikus analitikai kémia*</t>
  </si>
  <si>
    <t>K(5)</t>
  </si>
  <si>
    <t>Gyj(3)</t>
  </si>
  <si>
    <t>CK(5)</t>
  </si>
  <si>
    <t>Gyj(5)</t>
  </si>
  <si>
    <t>K(5)= colloquium</t>
  </si>
  <si>
    <t>CK(5)= C-type colloquium</t>
  </si>
  <si>
    <t>Gyj(5)= practice mark</t>
  </si>
  <si>
    <t>Gyj(3)= three-level assessment</t>
  </si>
  <si>
    <t>credits</t>
  </si>
  <si>
    <t>Chemistry core courses: 22 credits compulsory</t>
  </si>
  <si>
    <t>Elective subjects</t>
  </si>
  <si>
    <t>Research Project in Chemistry</t>
  </si>
  <si>
    <t>pharmardk20em</t>
  </si>
  <si>
    <t>envfoodk20em</t>
  </si>
  <si>
    <t>** Each Special chemistry theoretical and interdisciplinary core course will be available once a year either in the fall or in the spring semester.  The language of the course will be English in one year and Hungarian in the following year.</t>
  </si>
  <si>
    <t>***  Each Special chemistry laboratory core course will be availble once a year either in the fall or in the spring semester. The Hungarian and English students will be organized into different groups.</t>
  </si>
  <si>
    <t>Special chemistry laboratory core courses: compulsory elective 24 credits***</t>
  </si>
  <si>
    <t>Tudományos szövegírás</t>
  </si>
  <si>
    <t>Special chemistry theoretical and interdisciplinary core courses:** compulsory elective 24 credits. The coordinator can specify the completion of the subjects marked by* as compulsory based on the placement test written in the beginning of the program. These subjects are to be completed in the first year.</t>
  </si>
  <si>
    <t>Specialization (Responsible: Program coordinator): minimum 30 credits from the indicated subjects. Minimum 8 credits from the 30 credits of Specializations must be collected by completing Special chemistry laboratory core courses</t>
  </si>
  <si>
    <t>Special chemistry laboratory core courses</t>
  </si>
  <si>
    <t>Special chemistry theoretical and interdisciplinary core courses</t>
  </si>
  <si>
    <t xml:space="preserve">Haladó nagyműszeres laboratórium (NMR, X-ray, MS) </t>
  </si>
  <si>
    <t>Materials Science Specialization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</si>
</sst>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;;;@"/>
  </numFmts>
  <fonts count="20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sz val="2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rgb="FFC0504D"/>
      <name val="Arial"/>
      <family val="2"/>
      <charset val="238"/>
    </font>
    <font>
      <b/>
      <sz val="10"/>
      <color rgb="FF4F81BD"/>
      <name val="Arial"/>
      <family val="2"/>
      <charset val="238"/>
    </font>
    <font>
      <b/>
      <sz val="10"/>
      <color rgb="FFE46C0A"/>
      <name val="Arial"/>
      <family val="2"/>
      <charset val="238"/>
    </font>
    <font>
      <i/>
      <sz val="11"/>
      <color rgb="FF000000"/>
      <name val="Calibri"/>
      <family val="2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b/>
      <sz val="10"/>
      <color rgb="FFFF0000"/>
      <name val="Arial"/>
      <family val="2"/>
      <charset val="238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b/>
      <i/>
      <sz val="14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CCCCFF"/>
      </patternFill>
    </fill>
    <fill>
      <patternFill patternType="solid">
        <fgColor rgb="FFCCCCFF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rgb="FFCCCCFF"/>
        <bgColor indexed="64"/>
      </patternFill>
    </fill>
  </fills>
  <borders count="22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41">
    <xf numFmtId="0" fontId="0" fillId="0" borderId="0" xfId="0"/>
    <xf numFmtId="0" fontId="0" fillId="0" borderId="0" xfId="0" applyAlignment="1">
      <alignment horizontal="left"/>
    </xf>
    <xf numFmtId="0" fontId="2" fillId="0" borderId="0" xfId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1" fillId="0" borderId="0" xfId="1" applyAlignment="1">
      <alignment horizontal="left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 wrapText="1"/>
    </xf>
    <xf numFmtId="0" fontId="5" fillId="3" borderId="7" xfId="1" applyFont="1" applyFill="1" applyBorder="1" applyAlignment="1">
      <alignment horizontal="left" vertical="center"/>
    </xf>
    <xf numFmtId="0" fontId="1" fillId="4" borderId="8" xfId="1" applyFont="1" applyFill="1" applyBorder="1" applyAlignment="1">
      <alignment vertical="center"/>
    </xf>
    <xf numFmtId="0" fontId="5" fillId="4" borderId="9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4" borderId="13" xfId="1" applyFont="1" applyFill="1" applyBorder="1" applyAlignment="1">
      <alignment horizontal="left" vertical="center"/>
    </xf>
    <xf numFmtId="0" fontId="5" fillId="4" borderId="7" xfId="1" applyFont="1" applyFill="1" applyBorder="1" applyAlignment="1">
      <alignment horizontal="left" vertical="center"/>
    </xf>
    <xf numFmtId="0" fontId="1" fillId="4" borderId="7" xfId="1" applyFont="1" applyFill="1" applyBorder="1" applyAlignment="1">
      <alignment horizontal="left" vertical="center"/>
    </xf>
    <xf numFmtId="0" fontId="5" fillId="4" borderId="10" xfId="1" applyFont="1" applyFill="1" applyBorder="1" applyAlignment="1">
      <alignment horizontal="left" vertical="center"/>
    </xf>
    <xf numFmtId="166" fontId="8" fillId="5" borderId="14" xfId="0" applyNumberFormat="1" applyFont="1" applyFill="1" applyBorder="1" applyAlignment="1">
      <alignment horizontal="center" vertical="center"/>
    </xf>
    <xf numFmtId="166" fontId="8" fillId="5" borderId="8" xfId="0" applyNumberFormat="1" applyFont="1" applyFill="1" applyBorder="1" applyAlignment="1">
      <alignment horizontal="center" vertical="center"/>
    </xf>
    <xf numFmtId="166" fontId="8" fillId="5" borderId="8" xfId="1" applyNumberFormat="1" applyFont="1" applyFill="1" applyBorder="1" applyAlignment="1">
      <alignment horizontal="center" vertical="center"/>
    </xf>
    <xf numFmtId="166" fontId="8" fillId="5" borderId="7" xfId="1" applyNumberFormat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left" vertical="center"/>
    </xf>
    <xf numFmtId="166" fontId="9" fillId="5" borderId="14" xfId="0" applyNumberFormat="1" applyFont="1" applyFill="1" applyBorder="1" applyAlignment="1">
      <alignment horizontal="center" vertical="center"/>
    </xf>
    <xf numFmtId="166" fontId="9" fillId="5" borderId="8" xfId="0" applyNumberFormat="1" applyFont="1" applyFill="1" applyBorder="1" applyAlignment="1">
      <alignment horizontal="center" vertical="center"/>
    </xf>
    <xf numFmtId="166" fontId="9" fillId="5" borderId="7" xfId="1" applyNumberFormat="1" applyFont="1" applyFill="1" applyBorder="1" applyAlignment="1">
      <alignment horizontal="center" vertical="center"/>
    </xf>
    <xf numFmtId="166" fontId="10" fillId="5" borderId="14" xfId="0" applyNumberFormat="1" applyFont="1" applyFill="1" applyBorder="1" applyAlignment="1">
      <alignment horizontal="center" vertical="center"/>
    </xf>
    <xf numFmtId="166" fontId="10" fillId="5" borderId="8" xfId="0" applyNumberFormat="1" applyFont="1" applyFill="1" applyBorder="1" applyAlignment="1">
      <alignment horizontal="center" vertical="center"/>
    </xf>
    <xf numFmtId="166" fontId="10" fillId="5" borderId="7" xfId="1" applyNumberFormat="1" applyFont="1" applyFill="1" applyBorder="1" applyAlignment="1">
      <alignment horizontal="center" vertical="center"/>
    </xf>
    <xf numFmtId="0" fontId="5" fillId="5" borderId="7" xfId="1" applyFont="1" applyFill="1" applyBorder="1" applyAlignment="1">
      <alignment vertical="center"/>
    </xf>
    <xf numFmtId="0" fontId="1" fillId="4" borderId="12" xfId="1" applyFont="1" applyFill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4" borderId="14" xfId="1" applyFont="1" applyFill="1" applyBorder="1" applyAlignment="1">
      <alignment horizontal="left" vertical="center"/>
    </xf>
    <xf numFmtId="0" fontId="6" fillId="4" borderId="10" xfId="1" applyFont="1" applyFill="1" applyBorder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0" fontId="1" fillId="4" borderId="14" xfId="1" applyFont="1" applyFill="1" applyBorder="1" applyAlignment="1">
      <alignment horizontal="left" vertical="center"/>
    </xf>
    <xf numFmtId="0" fontId="1" fillId="4" borderId="10" xfId="1" applyFont="1" applyFill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1" fillId="0" borderId="14" xfId="1" applyFont="1" applyBorder="1" applyAlignment="1">
      <alignment horizontal="left" vertical="center"/>
    </xf>
    <xf numFmtId="0" fontId="1" fillId="0" borderId="15" xfId="1" applyFont="1" applyBorder="1" applyAlignment="1">
      <alignment horizontal="left" vertical="center"/>
    </xf>
    <xf numFmtId="0" fontId="7" fillId="4" borderId="7" xfId="1" applyFont="1" applyFill="1" applyBorder="1" applyAlignment="1">
      <alignment horizontal="left" vertical="center"/>
    </xf>
    <xf numFmtId="0" fontId="7" fillId="0" borderId="14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" fillId="4" borderId="10" xfId="1" applyFont="1" applyFill="1" applyBorder="1" applyAlignment="1">
      <alignment vertical="center"/>
    </xf>
    <xf numFmtId="0" fontId="1" fillId="0" borderId="15" xfId="1" applyFont="1" applyBorder="1" applyAlignment="1">
      <alignment vertical="center"/>
    </xf>
    <xf numFmtId="0" fontId="5" fillId="4" borderId="15" xfId="1" applyFont="1" applyFill="1" applyBorder="1" applyAlignment="1">
      <alignment horizontal="left" vertical="center"/>
    </xf>
    <xf numFmtId="0" fontId="5" fillId="4" borderId="14" xfId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6" fillId="4" borderId="13" xfId="1" applyFont="1" applyFill="1" applyBorder="1" applyAlignment="1">
      <alignment horizontal="left" vertical="center"/>
    </xf>
    <xf numFmtId="166" fontId="8" fillId="5" borderId="9" xfId="0" applyNumberFormat="1" applyFont="1" applyFill="1" applyBorder="1" applyAlignment="1">
      <alignment horizontal="center" vertical="center"/>
    </xf>
    <xf numFmtId="166" fontId="8" fillId="5" borderId="10" xfId="0" applyNumberFormat="1" applyFont="1" applyFill="1" applyBorder="1" applyAlignment="1">
      <alignment horizontal="center" vertical="center"/>
    </xf>
    <xf numFmtId="166" fontId="9" fillId="5" borderId="9" xfId="0" applyNumberFormat="1" applyFont="1" applyFill="1" applyBorder="1" applyAlignment="1">
      <alignment horizontal="center" vertical="center"/>
    </xf>
    <xf numFmtId="166" fontId="9" fillId="5" borderId="10" xfId="0" applyNumberFormat="1" applyFont="1" applyFill="1" applyBorder="1" applyAlignment="1">
      <alignment horizontal="center" vertical="center"/>
    </xf>
    <xf numFmtId="166" fontId="10" fillId="5" borderId="14" xfId="1" applyNumberFormat="1" applyFont="1" applyFill="1" applyBorder="1" applyAlignment="1">
      <alignment horizontal="center" vertical="center"/>
    </xf>
    <xf numFmtId="166" fontId="10" fillId="5" borderId="8" xfId="1" applyNumberFormat="1" applyFont="1" applyFill="1" applyBorder="1" applyAlignment="1">
      <alignment horizontal="center" vertical="center"/>
    </xf>
    <xf numFmtId="166" fontId="8" fillId="5" borderId="9" xfId="1" applyNumberFormat="1" applyFont="1" applyFill="1" applyBorder="1" applyAlignment="1">
      <alignment horizontal="center" vertical="center"/>
    </xf>
    <xf numFmtId="166" fontId="9" fillId="5" borderId="9" xfId="1" applyNumberFormat="1" applyFont="1" applyFill="1" applyBorder="1" applyAlignment="1">
      <alignment horizontal="center" vertical="center"/>
    </xf>
    <xf numFmtId="166" fontId="10" fillId="5" borderId="9" xfId="1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0" fontId="1" fillId="0" borderId="7" xfId="1" applyFont="1" applyFill="1" applyBorder="1" applyAlignment="1">
      <alignment horizontal="left" vertical="center"/>
    </xf>
    <xf numFmtId="0" fontId="11" fillId="0" borderId="0" xfId="0" applyFont="1" applyAlignment="1"/>
    <xf numFmtId="0" fontId="11" fillId="0" borderId="0" xfId="0" applyFont="1" applyAlignment="1">
      <alignment horizontal="left"/>
    </xf>
    <xf numFmtId="0" fontId="1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4" fillId="0" borderId="5" xfId="1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" fillId="0" borderId="0" xfId="1" applyAlignment="1">
      <alignment horizontal="left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12" fillId="0" borderId="18" xfId="0" applyFont="1" applyFill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5" fillId="3" borderId="7" xfId="1" applyFont="1" applyFill="1" applyBorder="1" applyAlignment="1">
      <alignment horizontal="left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166" fontId="8" fillId="5" borderId="7" xfId="1" applyNumberFormat="1" applyFont="1" applyFill="1" applyBorder="1" applyAlignment="1">
      <alignment horizontal="center" vertical="center"/>
    </xf>
    <xf numFmtId="166" fontId="9" fillId="5" borderId="7" xfId="1" applyNumberFormat="1" applyFont="1" applyFill="1" applyBorder="1" applyAlignment="1">
      <alignment horizontal="center" vertical="center"/>
    </xf>
    <xf numFmtId="166" fontId="10" fillId="5" borderId="7" xfId="1" applyNumberFormat="1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left" vertical="center"/>
    </xf>
    <xf numFmtId="0" fontId="1" fillId="4" borderId="19" xfId="1" applyFont="1" applyFill="1" applyBorder="1" applyAlignment="1">
      <alignment vertical="center"/>
    </xf>
    <xf numFmtId="0" fontId="1" fillId="4" borderId="0" xfId="1" applyFont="1" applyFill="1" applyBorder="1" applyAlignment="1">
      <alignment vertical="center"/>
    </xf>
    <xf numFmtId="0" fontId="0" fillId="6" borderId="8" xfId="0" applyFill="1" applyBorder="1"/>
    <xf numFmtId="0" fontId="15" fillId="6" borderId="8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left"/>
    </xf>
    <xf numFmtId="0" fontId="16" fillId="0" borderId="8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1" fillId="7" borderId="8" xfId="0" applyFont="1" applyFill="1" applyBorder="1" applyAlignment="1">
      <alignment horizontal="right"/>
    </xf>
    <xf numFmtId="0" fontId="0" fillId="7" borderId="8" xfId="0" applyFill="1" applyBorder="1" applyAlignment="1">
      <alignment horizontal="center" vertical="center"/>
    </xf>
    <xf numFmtId="0" fontId="0" fillId="7" borderId="8" xfId="0" applyFill="1" applyBorder="1"/>
    <xf numFmtId="0" fontId="17" fillId="0" borderId="8" xfId="0" applyFont="1" applyBorder="1" applyAlignment="1">
      <alignment horizontal="right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166" fontId="10" fillId="5" borderId="15" xfId="0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 vertical="center"/>
    </xf>
    <xf numFmtId="166" fontId="10" fillId="0" borderId="0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5" fillId="3" borderId="7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5" fillId="8" borderId="19" xfId="1" applyFont="1" applyFill="1" applyBorder="1" applyAlignment="1">
      <alignment vertical="center"/>
    </xf>
    <xf numFmtId="0" fontId="15" fillId="7" borderId="8" xfId="0" applyFont="1" applyFill="1" applyBorder="1" applyAlignment="1">
      <alignment horizontal="center" vertical="center" wrapText="1"/>
    </xf>
    <xf numFmtId="0" fontId="18" fillId="7" borderId="12" xfId="0" applyFont="1" applyFill="1" applyBorder="1"/>
    <xf numFmtId="0" fontId="9" fillId="5" borderId="7" xfId="1" applyFont="1" applyFill="1" applyBorder="1" applyAlignment="1">
      <alignment horizontal="right" vertical="center"/>
    </xf>
    <xf numFmtId="166" fontId="9" fillId="5" borderId="7" xfId="1" applyNumberFormat="1" applyFont="1" applyFill="1" applyBorder="1" applyAlignment="1">
      <alignment horizontal="center" vertical="center"/>
    </xf>
    <xf numFmtId="0" fontId="10" fillId="5" borderId="7" xfId="1" applyFont="1" applyFill="1" applyBorder="1" applyAlignment="1">
      <alignment horizontal="right" vertical="center"/>
    </xf>
    <xf numFmtId="166" fontId="10" fillId="5" borderId="7" xfId="1" applyNumberFormat="1" applyFont="1" applyFill="1" applyBorder="1" applyAlignment="1">
      <alignment horizontal="center" vertical="center"/>
    </xf>
    <xf numFmtId="0" fontId="8" fillId="5" borderId="7" xfId="1" applyFont="1" applyFill="1" applyBorder="1" applyAlignment="1">
      <alignment horizontal="right" vertical="center"/>
    </xf>
    <xf numFmtId="166" fontId="8" fillId="5" borderId="7" xfId="1" applyNumberFormat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left" vertical="center"/>
    </xf>
    <xf numFmtId="0" fontId="5" fillId="3" borderId="15" xfId="1" applyFont="1" applyFill="1" applyBorder="1" applyAlignment="1">
      <alignment horizontal="left" vertical="center"/>
    </xf>
    <xf numFmtId="0" fontId="5" fillId="3" borderId="13" xfId="1" applyFont="1" applyFill="1" applyBorder="1" applyAlignment="1">
      <alignment horizontal="left" vertical="center"/>
    </xf>
    <xf numFmtId="0" fontId="2" fillId="0" borderId="0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/>
    </xf>
    <xf numFmtId="0" fontId="4" fillId="0" borderId="2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18" fillId="9" borderId="15" xfId="0" applyFont="1" applyFill="1" applyBorder="1" applyAlignment="1">
      <alignment vertical="center" wrapText="1"/>
    </xf>
    <xf numFmtId="0" fontId="18" fillId="9" borderId="13" xfId="0" applyFont="1" applyFill="1" applyBorder="1" applyAlignment="1">
      <alignment vertical="center" wrapText="1"/>
    </xf>
    <xf numFmtId="0" fontId="5" fillId="3" borderId="15" xfId="1" applyFont="1" applyFill="1" applyBorder="1" applyAlignment="1">
      <alignment horizontal="left" vertical="center" wrapText="1"/>
    </xf>
    <xf numFmtId="0" fontId="5" fillId="3" borderId="13" xfId="1" applyFont="1" applyFill="1" applyBorder="1" applyAlignment="1">
      <alignment horizontal="left" vertical="center" wrapText="1"/>
    </xf>
    <xf numFmtId="0" fontId="5" fillId="3" borderId="12" xfId="1" applyFont="1" applyFill="1" applyBorder="1" applyAlignment="1">
      <alignment horizontal="left" vertical="center"/>
    </xf>
    <xf numFmtId="0" fontId="19" fillId="0" borderId="0" xfId="0" applyFont="1" applyAlignment="1"/>
  </cellXfs>
  <cellStyles count="2">
    <cellStyle name="Magyarázó szöveg" xfId="1" builtinId="53" customBuiltin="1"/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C0504D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46C0A"/>
      <rgbColor rgb="004F81BD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4135-1F62-4C17-8AB8-02BD7DC544CE}">
  <dimension ref="A1:W112"/>
  <sheetViews>
    <sheetView topLeftCell="A70" zoomScale="115" zoomScaleNormal="115" workbookViewId="0">
      <selection sqref="A1:H1"/>
    </sheetView>
  </sheetViews>
  <sheetFormatPr defaultColWidth="8.6640625" defaultRowHeight="14.4" x14ac:dyDescent="0.3"/>
  <cols>
    <col min="1" max="1" width="18.33203125" customWidth="1"/>
    <col min="2" max="2" width="48.33203125" customWidth="1"/>
    <col min="3" max="9" width="4.33203125" customWidth="1"/>
    <col min="10" max="10" width="5.44140625" customWidth="1"/>
    <col min="11" max="11" width="4.33203125" customWidth="1"/>
    <col min="12" max="12" width="5.88671875" customWidth="1"/>
    <col min="13" max="13" width="16.33203125" style="1" customWidth="1"/>
    <col min="14" max="14" width="2.88671875" style="1" customWidth="1"/>
    <col min="15" max="15" width="16" style="1" customWidth="1"/>
    <col min="16" max="16" width="2.5546875" style="1" customWidth="1"/>
    <col min="17" max="17" width="30.44140625" style="1" customWidth="1"/>
    <col min="18" max="18" width="50.44140625" customWidth="1"/>
  </cols>
  <sheetData>
    <row r="1" spans="1:18" ht="25.5" customHeight="1" x14ac:dyDescent="0.3">
      <c r="A1" s="131" t="s">
        <v>50</v>
      </c>
      <c r="B1" s="131"/>
      <c r="C1" s="131"/>
      <c r="D1" s="131"/>
      <c r="E1" s="131"/>
      <c r="F1" s="131"/>
      <c r="G1" s="131"/>
      <c r="H1" s="131"/>
      <c r="I1" s="2"/>
      <c r="J1" s="2"/>
      <c r="K1" s="2"/>
      <c r="L1" s="2"/>
      <c r="M1" s="3"/>
      <c r="N1" s="3"/>
      <c r="O1" s="4"/>
      <c r="P1" s="4"/>
      <c r="Q1" s="4"/>
    </row>
    <row r="2" spans="1:18" s="73" customFormat="1" ht="21" customHeight="1" thickBot="1" x14ac:dyDescent="0.35">
      <c r="A2" s="132" t="s">
        <v>51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3"/>
      <c r="N2" s="3"/>
      <c r="O2" s="78"/>
      <c r="P2" s="78"/>
      <c r="Q2" s="78"/>
    </row>
    <row r="3" spans="1:18" s="73" customFormat="1" ht="16.8" thickTop="1" thickBot="1" x14ac:dyDescent="0.35">
      <c r="A3" s="5" t="s">
        <v>52</v>
      </c>
      <c r="B3" s="6" t="s">
        <v>53</v>
      </c>
      <c r="C3" s="133" t="s">
        <v>54</v>
      </c>
      <c r="D3" s="133"/>
      <c r="E3" s="133"/>
      <c r="F3" s="133"/>
      <c r="G3" s="134" t="s">
        <v>55</v>
      </c>
      <c r="H3" s="134"/>
      <c r="I3" s="134"/>
      <c r="J3" s="134"/>
      <c r="K3" s="7" t="s">
        <v>56</v>
      </c>
      <c r="L3" s="8" t="s">
        <v>57</v>
      </c>
      <c r="M3" s="76" t="s">
        <v>58</v>
      </c>
      <c r="N3" s="9"/>
      <c r="O3" s="76" t="s">
        <v>59</v>
      </c>
      <c r="P3" s="9"/>
      <c r="Q3" s="10" t="s">
        <v>60</v>
      </c>
      <c r="R3" s="92" t="s">
        <v>187</v>
      </c>
    </row>
    <row r="4" spans="1:18" s="73" customFormat="1" ht="12.75" customHeight="1" thickTop="1" x14ac:dyDescent="0.3">
      <c r="A4" s="5"/>
      <c r="B4" s="6"/>
      <c r="C4" s="79">
        <v>1</v>
      </c>
      <c r="D4" s="80">
        <v>2</v>
      </c>
      <c r="E4" s="80">
        <v>3</v>
      </c>
      <c r="F4" s="80">
        <v>4</v>
      </c>
      <c r="G4" s="79" t="s">
        <v>62</v>
      </c>
      <c r="H4" s="80" t="s">
        <v>63</v>
      </c>
      <c r="I4" s="80" t="s">
        <v>62</v>
      </c>
      <c r="J4" s="80" t="s">
        <v>64</v>
      </c>
      <c r="K4" s="7"/>
      <c r="L4" s="8"/>
      <c r="M4" s="11"/>
      <c r="N4" s="9"/>
      <c r="O4" s="11"/>
      <c r="P4" s="11"/>
      <c r="Q4" s="12"/>
      <c r="R4" s="93"/>
    </row>
    <row r="5" spans="1:18" s="73" customFormat="1" ht="14.25" customHeight="1" x14ac:dyDescent="0.3">
      <c r="A5" s="128" t="s">
        <v>61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30"/>
      <c r="P5" s="97"/>
      <c r="Q5" s="97"/>
      <c r="R5" s="97"/>
    </row>
    <row r="6" spans="1:18" s="73" customFormat="1" ht="15" customHeight="1" x14ac:dyDescent="0.3">
      <c r="A6" s="37" t="s">
        <v>266</v>
      </c>
      <c r="B6" s="77" t="s">
        <v>109</v>
      </c>
      <c r="C6" s="39"/>
      <c r="D6" s="38" t="s">
        <v>0</v>
      </c>
      <c r="E6" s="38"/>
      <c r="F6" s="56"/>
      <c r="G6" s="39">
        <v>2</v>
      </c>
      <c r="H6" s="38"/>
      <c r="I6" s="38"/>
      <c r="J6" s="19"/>
      <c r="K6" s="20">
        <v>4</v>
      </c>
      <c r="L6" s="20" t="s">
        <v>254</v>
      </c>
      <c r="M6" s="24"/>
      <c r="N6" s="50"/>
      <c r="O6" s="22"/>
      <c r="P6" s="40"/>
      <c r="Q6" s="23" t="s">
        <v>7</v>
      </c>
      <c r="R6" s="69" t="s">
        <v>201</v>
      </c>
    </row>
    <row r="7" spans="1:18" s="73" customFormat="1" ht="15" customHeight="1" x14ac:dyDescent="0.3">
      <c r="A7" s="37" t="s">
        <v>139</v>
      </c>
      <c r="B7" s="77" t="s">
        <v>110</v>
      </c>
      <c r="C7" s="39" t="s">
        <v>0</v>
      </c>
      <c r="D7" s="38"/>
      <c r="E7" s="38"/>
      <c r="F7" s="56"/>
      <c r="G7" s="39">
        <v>2</v>
      </c>
      <c r="H7" s="38"/>
      <c r="I7" s="38"/>
      <c r="J7" s="19"/>
      <c r="K7" s="20">
        <v>4</v>
      </c>
      <c r="L7" s="20" t="s">
        <v>254</v>
      </c>
      <c r="M7" s="41"/>
      <c r="N7" s="42"/>
      <c r="O7" s="23"/>
      <c r="P7" s="43"/>
      <c r="Q7" s="23" t="s">
        <v>5</v>
      </c>
      <c r="R7" s="23" t="s">
        <v>202</v>
      </c>
    </row>
    <row r="8" spans="1:18" s="73" customFormat="1" ht="12.75" customHeight="1" x14ac:dyDescent="0.3">
      <c r="A8" s="37" t="s">
        <v>140</v>
      </c>
      <c r="B8" s="77" t="s">
        <v>111</v>
      </c>
      <c r="C8" s="39"/>
      <c r="D8" s="38" t="s">
        <v>0</v>
      </c>
      <c r="E8" s="38"/>
      <c r="F8" s="56"/>
      <c r="G8" s="39">
        <v>2</v>
      </c>
      <c r="H8" s="38"/>
      <c r="I8" s="38"/>
      <c r="J8" s="19"/>
      <c r="K8" s="20">
        <v>4</v>
      </c>
      <c r="L8" s="20" t="s">
        <v>254</v>
      </c>
      <c r="M8" s="44"/>
      <c r="N8" s="42"/>
      <c r="O8" s="23"/>
      <c r="P8" s="45"/>
      <c r="Q8" s="23" t="s">
        <v>8</v>
      </c>
      <c r="R8" s="23" t="s">
        <v>203</v>
      </c>
    </row>
    <row r="9" spans="1:18" s="73" customFormat="1" x14ac:dyDescent="0.3">
      <c r="A9" s="37" t="s">
        <v>141</v>
      </c>
      <c r="B9" s="77" t="s">
        <v>39</v>
      </c>
      <c r="C9" s="39" t="s">
        <v>0</v>
      </c>
      <c r="D9" s="38"/>
      <c r="E9" s="38"/>
      <c r="F9" s="56"/>
      <c r="G9" s="39">
        <v>2</v>
      </c>
      <c r="H9" s="38"/>
      <c r="I9" s="38"/>
      <c r="J9" s="19"/>
      <c r="K9" s="20">
        <v>4</v>
      </c>
      <c r="L9" s="20" t="s">
        <v>254</v>
      </c>
      <c r="M9" s="44"/>
      <c r="N9" s="42"/>
      <c r="O9" s="23"/>
      <c r="P9" s="46"/>
      <c r="Q9" s="23" t="s">
        <v>9</v>
      </c>
      <c r="R9" s="23" t="s">
        <v>204</v>
      </c>
    </row>
    <row r="10" spans="1:18" s="73" customFormat="1" x14ac:dyDescent="0.3">
      <c r="A10" s="37" t="s">
        <v>142</v>
      </c>
      <c r="B10" s="77" t="s">
        <v>112</v>
      </c>
      <c r="C10" s="39"/>
      <c r="D10" s="38" t="s">
        <v>0</v>
      </c>
      <c r="E10" s="38"/>
      <c r="F10" s="56"/>
      <c r="G10" s="39">
        <v>2</v>
      </c>
      <c r="H10" s="38"/>
      <c r="I10" s="38"/>
      <c r="J10" s="19"/>
      <c r="K10" s="20">
        <v>4</v>
      </c>
      <c r="L10" s="20" t="s">
        <v>254</v>
      </c>
      <c r="M10" s="44"/>
      <c r="N10" s="47"/>
      <c r="O10" s="23"/>
      <c r="P10" s="46"/>
      <c r="Q10" s="23" t="s">
        <v>10</v>
      </c>
      <c r="R10" s="23" t="s">
        <v>205</v>
      </c>
    </row>
    <row r="11" spans="1:18" s="73" customFormat="1" x14ac:dyDescent="0.3">
      <c r="A11" s="37" t="s">
        <v>143</v>
      </c>
      <c r="B11" s="77" t="s">
        <v>11</v>
      </c>
      <c r="C11" s="39"/>
      <c r="D11" s="38" t="s">
        <v>0</v>
      </c>
      <c r="E11" s="38"/>
      <c r="F11" s="56"/>
      <c r="G11" s="39">
        <v>2</v>
      </c>
      <c r="H11" s="38"/>
      <c r="I11" s="38"/>
      <c r="J11" s="19"/>
      <c r="K11" s="20">
        <v>4</v>
      </c>
      <c r="L11" s="20" t="s">
        <v>254</v>
      </c>
      <c r="M11" s="24"/>
      <c r="N11" s="50"/>
      <c r="O11" s="48"/>
      <c r="P11" s="49"/>
      <c r="Q11" s="23" t="s">
        <v>48</v>
      </c>
      <c r="R11" s="69" t="s">
        <v>271</v>
      </c>
    </row>
    <row r="12" spans="1:18" s="73" customFormat="1" ht="12.75" customHeight="1" x14ac:dyDescent="0.3">
      <c r="A12" s="37" t="s">
        <v>144</v>
      </c>
      <c r="B12" s="77" t="s">
        <v>40</v>
      </c>
      <c r="C12" s="39" t="s">
        <v>0</v>
      </c>
      <c r="D12" s="38"/>
      <c r="E12" s="38"/>
      <c r="F12" s="56"/>
      <c r="G12" s="39">
        <v>2</v>
      </c>
      <c r="H12" s="38"/>
      <c r="I12" s="38"/>
      <c r="J12" s="19"/>
      <c r="K12" s="20">
        <v>4</v>
      </c>
      <c r="L12" s="20" t="s">
        <v>254</v>
      </c>
      <c r="M12" s="24"/>
      <c r="N12" s="50"/>
      <c r="O12" s="22"/>
      <c r="P12" s="40"/>
      <c r="Q12" s="23" t="s">
        <v>10</v>
      </c>
      <c r="R12" s="23" t="s">
        <v>206</v>
      </c>
    </row>
    <row r="13" spans="1:18" s="73" customFormat="1" ht="12.75" customHeight="1" x14ac:dyDescent="0.3">
      <c r="A13" s="126" t="s">
        <v>74</v>
      </c>
      <c r="B13" s="126"/>
      <c r="C13" s="25"/>
      <c r="D13" s="26"/>
      <c r="E13" s="26"/>
      <c r="F13" s="27"/>
      <c r="G13" s="127">
        <f>SUM(C13:F13)</f>
        <v>0</v>
      </c>
      <c r="H13" s="127"/>
      <c r="I13" s="127"/>
      <c r="J13" s="127"/>
      <c r="K13" s="28"/>
      <c r="L13" s="28"/>
      <c r="M13" s="29"/>
      <c r="N13" s="29"/>
      <c r="O13" s="29"/>
      <c r="P13" s="29"/>
      <c r="Q13" s="29"/>
      <c r="R13" s="29"/>
    </row>
    <row r="14" spans="1:18" s="73" customFormat="1" ht="12.75" customHeight="1" x14ac:dyDescent="0.3">
      <c r="A14" s="122" t="s">
        <v>262</v>
      </c>
      <c r="B14" s="122"/>
      <c r="C14" s="30">
        <v>4</v>
      </c>
      <c r="D14" s="31">
        <v>4</v>
      </c>
      <c r="E14" s="31"/>
      <c r="F14" s="31"/>
      <c r="G14" s="123">
        <f>SUM(C14:F14)</f>
        <v>8</v>
      </c>
      <c r="H14" s="123"/>
      <c r="I14" s="123"/>
      <c r="J14" s="123"/>
      <c r="K14" s="32"/>
      <c r="L14" s="32"/>
      <c r="M14" s="29"/>
      <c r="N14" s="29"/>
      <c r="O14" s="29"/>
      <c r="P14" s="29"/>
      <c r="Q14" s="29"/>
      <c r="R14" s="29"/>
    </row>
    <row r="15" spans="1:18" s="73" customFormat="1" ht="12.75" customHeight="1" x14ac:dyDescent="0.3">
      <c r="A15" s="124" t="s">
        <v>76</v>
      </c>
      <c r="B15" s="124"/>
      <c r="C15" s="33"/>
      <c r="D15" s="34"/>
      <c r="E15" s="34"/>
      <c r="F15" s="34"/>
      <c r="G15" s="125">
        <f>SUM(C15:F15)</f>
        <v>0</v>
      </c>
      <c r="H15" s="125"/>
      <c r="I15" s="125"/>
      <c r="J15" s="125"/>
      <c r="K15" s="35"/>
      <c r="L15" s="35"/>
      <c r="M15" s="29"/>
      <c r="N15" s="36"/>
      <c r="O15" s="29"/>
      <c r="P15" s="29"/>
      <c r="Q15" s="29"/>
      <c r="R15" s="29"/>
    </row>
    <row r="16" spans="1:18" s="73" customFormat="1" ht="12.75" customHeight="1" x14ac:dyDescent="0.3">
      <c r="A16" s="128" t="s">
        <v>263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30"/>
      <c r="P16" s="97"/>
      <c r="Q16" s="97"/>
      <c r="R16" s="97"/>
    </row>
    <row r="17" spans="1:23" s="73" customFormat="1" ht="12.75" customHeight="1" x14ac:dyDescent="0.3">
      <c r="A17" s="14" t="s">
        <v>133</v>
      </c>
      <c r="B17" s="77" t="s">
        <v>104</v>
      </c>
      <c r="C17" s="15" t="s">
        <v>0</v>
      </c>
      <c r="D17" s="16"/>
      <c r="E17" s="16"/>
      <c r="F17" s="17"/>
      <c r="G17" s="18">
        <v>2</v>
      </c>
      <c r="H17" s="38"/>
      <c r="I17" s="38"/>
      <c r="J17" s="19">
        <v>1</v>
      </c>
      <c r="K17" s="20">
        <v>4</v>
      </c>
      <c r="L17" s="20" t="s">
        <v>254</v>
      </c>
      <c r="M17" s="21"/>
      <c r="N17" s="50"/>
      <c r="O17" s="22"/>
      <c r="P17" s="22"/>
      <c r="Q17" s="23" t="s">
        <v>1</v>
      </c>
      <c r="R17" s="23" t="s">
        <v>195</v>
      </c>
    </row>
    <row r="18" spans="1:23" s="73" customFormat="1" ht="12.75" customHeight="1" x14ac:dyDescent="0.3">
      <c r="A18" s="14" t="s">
        <v>134</v>
      </c>
      <c r="B18" s="77" t="s">
        <v>105</v>
      </c>
      <c r="C18" s="15" t="s">
        <v>0</v>
      </c>
      <c r="D18" s="16"/>
      <c r="E18" s="16"/>
      <c r="F18" s="17"/>
      <c r="G18" s="18">
        <v>3</v>
      </c>
      <c r="H18" s="38"/>
      <c r="I18" s="38"/>
      <c r="J18" s="19">
        <v>1</v>
      </c>
      <c r="K18" s="20">
        <v>4</v>
      </c>
      <c r="L18" s="20" t="s">
        <v>254</v>
      </c>
      <c r="M18" s="24"/>
      <c r="N18" s="50"/>
      <c r="O18" s="22"/>
      <c r="P18" s="22"/>
      <c r="Q18" s="23" t="s">
        <v>2</v>
      </c>
      <c r="R18" s="23" t="s">
        <v>196</v>
      </c>
    </row>
    <row r="19" spans="1:23" s="73" customFormat="1" ht="12.75" customHeight="1" x14ac:dyDescent="0.3">
      <c r="A19" s="14" t="s">
        <v>135</v>
      </c>
      <c r="B19" s="77" t="s">
        <v>106</v>
      </c>
      <c r="C19" s="15"/>
      <c r="D19" s="16" t="s">
        <v>0</v>
      </c>
      <c r="E19" s="16"/>
      <c r="F19" s="17"/>
      <c r="G19" s="18">
        <v>2</v>
      </c>
      <c r="H19" s="38"/>
      <c r="I19" s="38"/>
      <c r="J19" s="19">
        <v>1</v>
      </c>
      <c r="K19" s="20">
        <v>4</v>
      </c>
      <c r="L19" s="20" t="s">
        <v>254</v>
      </c>
      <c r="M19" s="21"/>
      <c r="N19" s="50"/>
      <c r="O19" s="22"/>
      <c r="P19" s="22"/>
      <c r="Q19" s="23" t="s">
        <v>3</v>
      </c>
      <c r="R19" s="23" t="s">
        <v>197</v>
      </c>
    </row>
    <row r="20" spans="1:23" s="73" customFormat="1" ht="12.75" customHeight="1" x14ac:dyDescent="0.3">
      <c r="A20" s="14" t="s">
        <v>136</v>
      </c>
      <c r="B20" s="77" t="s">
        <v>107</v>
      </c>
      <c r="C20" s="15"/>
      <c r="D20" s="16" t="s">
        <v>0</v>
      </c>
      <c r="E20" s="16"/>
      <c r="F20" s="17"/>
      <c r="G20" s="18">
        <v>2</v>
      </c>
      <c r="H20" s="38"/>
      <c r="I20" s="38"/>
      <c r="J20" s="19">
        <v>1</v>
      </c>
      <c r="K20" s="20">
        <v>4</v>
      </c>
      <c r="L20" s="20" t="s">
        <v>254</v>
      </c>
      <c r="M20" s="21"/>
      <c r="N20" s="50"/>
      <c r="O20" s="22"/>
      <c r="P20" s="22"/>
      <c r="Q20" s="23" t="s">
        <v>4</v>
      </c>
      <c r="R20" s="23" t="s">
        <v>198</v>
      </c>
    </row>
    <row r="21" spans="1:23" s="73" customFormat="1" ht="12.75" customHeight="1" x14ac:dyDescent="0.3">
      <c r="A21" s="14" t="s">
        <v>137</v>
      </c>
      <c r="B21" s="77" t="s">
        <v>108</v>
      </c>
      <c r="C21" s="15"/>
      <c r="D21" s="16" t="s">
        <v>0</v>
      </c>
      <c r="E21" s="16"/>
      <c r="F21" s="17"/>
      <c r="G21" s="18">
        <v>2</v>
      </c>
      <c r="H21" s="38"/>
      <c r="I21" s="38"/>
      <c r="J21" s="19">
        <v>1</v>
      </c>
      <c r="K21" s="20">
        <v>4</v>
      </c>
      <c r="L21" s="20" t="s">
        <v>254</v>
      </c>
      <c r="M21" s="21"/>
      <c r="N21" s="50"/>
      <c r="O21" s="22"/>
      <c r="P21" s="22"/>
      <c r="Q21" s="23" t="s">
        <v>5</v>
      </c>
      <c r="R21" s="23" t="s">
        <v>199</v>
      </c>
    </row>
    <row r="22" spans="1:23" s="73" customFormat="1" ht="12.75" customHeight="1" x14ac:dyDescent="0.3">
      <c r="A22" s="14" t="s">
        <v>138</v>
      </c>
      <c r="B22" s="77" t="s">
        <v>38</v>
      </c>
      <c r="C22" s="15"/>
      <c r="D22" s="16"/>
      <c r="E22" s="16" t="s">
        <v>0</v>
      </c>
      <c r="F22" s="17"/>
      <c r="G22" s="18"/>
      <c r="H22" s="38"/>
      <c r="I22" s="38">
        <v>1</v>
      </c>
      <c r="J22" s="19"/>
      <c r="K22" s="20">
        <v>2</v>
      </c>
      <c r="L22" s="20" t="s">
        <v>255</v>
      </c>
      <c r="M22" s="21"/>
      <c r="N22" s="50"/>
      <c r="O22" s="22"/>
      <c r="P22" s="22"/>
      <c r="Q22" s="23" t="s">
        <v>6</v>
      </c>
      <c r="R22" s="23" t="s">
        <v>200</v>
      </c>
    </row>
    <row r="23" spans="1:23" s="73" customFormat="1" ht="12.75" customHeight="1" x14ac:dyDescent="0.3">
      <c r="A23" s="126" t="s">
        <v>74</v>
      </c>
      <c r="B23" s="126"/>
      <c r="C23" s="25">
        <f>SUMIF(C16:C22,"=x",$G16:$G22)+SUMIF(C16:C22,"=x",$H16:$H22)+SUMIF(C16:C22,"=x",$I16:$I22)</f>
        <v>5</v>
      </c>
      <c r="D23" s="26">
        <f>SUMIF(D16:D22,"=x",$G16:$G22)+SUMIF(D16:D22,"=x",$H16:$H22)+SUMIF(D16:D22,"=x",$I16:$I22)</f>
        <v>6</v>
      </c>
      <c r="E23" s="26">
        <f>SUMIF(E16:E22,"=x",$G16:$G22)+SUMIF(E16:E22,"=x",$H16:$H22)+SUMIF(E16:E22,"=x",$I16:$I22)</f>
        <v>1</v>
      </c>
      <c r="F23" s="27">
        <v>0</v>
      </c>
      <c r="G23" s="127">
        <f>SUM(C23:F23)</f>
        <v>12</v>
      </c>
      <c r="H23" s="127"/>
      <c r="I23" s="127"/>
      <c r="J23" s="127"/>
      <c r="K23" s="94"/>
      <c r="L23" s="94"/>
      <c r="M23" s="29"/>
      <c r="N23" s="29"/>
      <c r="O23" s="29"/>
      <c r="P23" s="29"/>
      <c r="Q23" s="29"/>
      <c r="R23" s="29"/>
    </row>
    <row r="24" spans="1:23" s="73" customFormat="1" ht="12.75" customHeight="1" x14ac:dyDescent="0.3">
      <c r="A24" s="122" t="s">
        <v>75</v>
      </c>
      <c r="B24" s="122"/>
      <c r="C24" s="30">
        <f>SUMIF(C16:C22,"=x",$K16:$K22)</f>
        <v>8</v>
      </c>
      <c r="D24" s="31">
        <f>SUMIF(D16:D22,"=x",$K16:$K22)</f>
        <v>12</v>
      </c>
      <c r="E24" s="31">
        <f>SUMIF(E16:E22,"=x",$K16:$K22)</f>
        <v>2</v>
      </c>
      <c r="F24" s="31">
        <f>SUMIF(F16:F22,"=x",$K16:$K22)</f>
        <v>0</v>
      </c>
      <c r="G24" s="123">
        <f>SUM(C24:F24)</f>
        <v>22</v>
      </c>
      <c r="H24" s="123"/>
      <c r="I24" s="123"/>
      <c r="J24" s="123"/>
      <c r="K24" s="95"/>
      <c r="L24" s="95"/>
      <c r="M24" s="29"/>
      <c r="N24" s="29"/>
      <c r="O24" s="29"/>
      <c r="P24" s="29"/>
      <c r="Q24" s="29"/>
      <c r="R24" s="29"/>
    </row>
    <row r="25" spans="1:23" s="73" customFormat="1" ht="12.75" customHeight="1" x14ac:dyDescent="0.3">
      <c r="A25" s="124" t="s">
        <v>76</v>
      </c>
      <c r="B25" s="124"/>
      <c r="C25" s="33">
        <f>COUNTIFS(C17:C22,"x",$L17:$L22,"K(5)")+COUNTIFS(C17:C22,"x",$L17:$L22,"AK(5)")+COUNTIFS(C17:C22,"x",$L17:$L22,"BK(5)")</f>
        <v>2</v>
      </c>
      <c r="D25" s="34">
        <f>COUNTIFS(D17:D22,"x",$L17:$L22,"K(5)")+COUNTIFS(D17:D22,"x",$L17:$L22,"AK(5)")+COUNTIFS(D17:D22,"x",$L17:$L22,"BK(5)")</f>
        <v>3</v>
      </c>
      <c r="E25" s="34">
        <f>COUNTIFS(E17:E22,"x",$L17:$L22,"K(5)")+COUNTIFS(E17:E22,"x",$L17:$L22,"AK(5)")+COUNTIFS(E17:E22,"x",$L17:$L22,"BK(5)")</f>
        <v>0</v>
      </c>
      <c r="F25" s="111">
        <f>COUNTIFS(F17:F22,"x",$L17:$L22,"K(5)")+COUNTIFS(F17:F22,"x",$L17:$L22,"AK(5)")+COUNTIFS(F17:F22,"x",$L17:$L22,"BK(5)")</f>
        <v>0</v>
      </c>
      <c r="G25" s="125">
        <f>SUM(C25:F25)</f>
        <v>5</v>
      </c>
      <c r="H25" s="125"/>
      <c r="I25" s="125"/>
      <c r="J25" s="125"/>
      <c r="K25" s="96"/>
      <c r="L25" s="96"/>
      <c r="M25" s="29"/>
      <c r="N25" s="36"/>
      <c r="O25" s="29"/>
      <c r="P25" s="29"/>
      <c r="Q25" s="29"/>
      <c r="R25" s="29"/>
    </row>
    <row r="26" spans="1:23" s="73" customFormat="1" ht="25.5" customHeight="1" x14ac:dyDescent="0.3">
      <c r="A26" s="135" t="s">
        <v>272</v>
      </c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6"/>
      <c r="P26" s="116"/>
      <c r="Q26" s="116"/>
      <c r="R26" s="116"/>
      <c r="S26" s="117"/>
      <c r="T26" s="117"/>
      <c r="U26" s="117"/>
      <c r="V26" s="117"/>
      <c r="W26" s="117"/>
    </row>
    <row r="27" spans="1:23" s="73" customFormat="1" ht="12.75" customHeight="1" x14ac:dyDescent="0.3">
      <c r="A27" s="14" t="s">
        <v>188</v>
      </c>
      <c r="B27" s="77" t="s">
        <v>65</v>
      </c>
      <c r="C27" s="39" t="s">
        <v>0</v>
      </c>
      <c r="D27" s="38"/>
      <c r="E27" s="38"/>
      <c r="F27" s="56"/>
      <c r="G27" s="39">
        <v>2</v>
      </c>
      <c r="H27" s="38"/>
      <c r="I27" s="38"/>
      <c r="J27" s="19"/>
      <c r="K27" s="20">
        <v>4</v>
      </c>
      <c r="L27" s="20" t="s">
        <v>256</v>
      </c>
      <c r="M27" s="24"/>
      <c r="N27" s="50"/>
      <c r="O27" s="22"/>
      <c r="P27" s="40"/>
      <c r="Q27" s="23" t="s">
        <v>48</v>
      </c>
      <c r="R27" s="23" t="s">
        <v>247</v>
      </c>
    </row>
    <row r="28" spans="1:23" s="73" customFormat="1" ht="12.75" customHeight="1" x14ac:dyDescent="0.3">
      <c r="A28" s="14" t="s">
        <v>189</v>
      </c>
      <c r="B28" s="77" t="s">
        <v>66</v>
      </c>
      <c r="C28" s="39" t="s">
        <v>0</v>
      </c>
      <c r="D28" s="38"/>
      <c r="E28" s="38"/>
      <c r="F28" s="56"/>
      <c r="G28" s="39">
        <v>2</v>
      </c>
      <c r="H28" s="38"/>
      <c r="I28" s="38"/>
      <c r="J28" s="19"/>
      <c r="K28" s="20">
        <v>4</v>
      </c>
      <c r="L28" s="20" t="s">
        <v>256</v>
      </c>
      <c r="M28" s="24"/>
      <c r="N28" s="50"/>
      <c r="O28" s="22"/>
      <c r="P28" s="40"/>
      <c r="Q28" s="23" t="s">
        <v>1</v>
      </c>
      <c r="R28" s="23" t="s">
        <v>248</v>
      </c>
    </row>
    <row r="29" spans="1:23" s="73" customFormat="1" ht="12.75" customHeight="1" x14ac:dyDescent="0.3">
      <c r="A29" s="14" t="s">
        <v>190</v>
      </c>
      <c r="B29" s="81" t="s">
        <v>67</v>
      </c>
      <c r="C29" s="39"/>
      <c r="D29" s="38" t="s">
        <v>0</v>
      </c>
      <c r="E29" s="38"/>
      <c r="F29" s="56"/>
      <c r="G29" s="39">
        <v>2</v>
      </c>
      <c r="H29" s="38"/>
      <c r="I29" s="38"/>
      <c r="J29" s="19"/>
      <c r="K29" s="20">
        <v>4</v>
      </c>
      <c r="L29" s="20" t="s">
        <v>256</v>
      </c>
      <c r="M29" s="24"/>
      <c r="N29" s="50"/>
      <c r="O29" s="22"/>
      <c r="P29" s="40"/>
      <c r="Q29" s="23" t="s">
        <v>1</v>
      </c>
      <c r="R29" s="23" t="s">
        <v>249</v>
      </c>
    </row>
    <row r="30" spans="1:23" s="73" customFormat="1" ht="12.75" customHeight="1" x14ac:dyDescent="0.3">
      <c r="A30" s="14" t="s">
        <v>191</v>
      </c>
      <c r="B30" s="77" t="s">
        <v>68</v>
      </c>
      <c r="C30" s="39" t="s">
        <v>0</v>
      </c>
      <c r="D30" s="38"/>
      <c r="E30" s="38"/>
      <c r="F30" s="56"/>
      <c r="G30" s="39">
        <v>2</v>
      </c>
      <c r="H30" s="38"/>
      <c r="I30" s="38"/>
      <c r="J30" s="19"/>
      <c r="K30" s="20">
        <v>4</v>
      </c>
      <c r="L30" s="20" t="s">
        <v>256</v>
      </c>
      <c r="M30" s="24"/>
      <c r="N30" s="50"/>
      <c r="O30" s="22"/>
      <c r="P30" s="40"/>
      <c r="Q30" s="23" t="s">
        <v>49</v>
      </c>
      <c r="R30" s="23" t="s">
        <v>250</v>
      </c>
    </row>
    <row r="31" spans="1:23" s="73" customFormat="1" ht="12.75" customHeight="1" x14ac:dyDescent="0.3">
      <c r="A31" s="14" t="s">
        <v>192</v>
      </c>
      <c r="B31" s="77" t="s">
        <v>69</v>
      </c>
      <c r="C31" s="39" t="s">
        <v>0</v>
      </c>
      <c r="D31" s="38"/>
      <c r="E31" s="38"/>
      <c r="F31" s="56"/>
      <c r="G31" s="39">
        <v>2</v>
      </c>
      <c r="H31" s="38"/>
      <c r="I31" s="38"/>
      <c r="J31" s="19"/>
      <c r="K31" s="20">
        <v>4</v>
      </c>
      <c r="L31" s="20" t="s">
        <v>256</v>
      </c>
      <c r="M31" s="24"/>
      <c r="N31" s="50"/>
      <c r="O31" s="22"/>
      <c r="P31" s="40"/>
      <c r="Q31" s="23" t="s">
        <v>8</v>
      </c>
      <c r="R31" s="23" t="s">
        <v>251</v>
      </c>
    </row>
    <row r="32" spans="1:23" s="73" customFormat="1" ht="12.75" customHeight="1" x14ac:dyDescent="0.3">
      <c r="A32" s="14" t="s">
        <v>193</v>
      </c>
      <c r="B32" s="77" t="s">
        <v>70</v>
      </c>
      <c r="C32" s="39"/>
      <c r="D32" s="38" t="s">
        <v>0</v>
      </c>
      <c r="E32" s="38"/>
      <c r="F32" s="56"/>
      <c r="G32" s="39">
        <v>2</v>
      </c>
      <c r="H32" s="38"/>
      <c r="I32" s="38"/>
      <c r="J32" s="19"/>
      <c r="K32" s="20">
        <v>4</v>
      </c>
      <c r="L32" s="20" t="s">
        <v>256</v>
      </c>
      <c r="M32" s="24"/>
      <c r="N32" s="50"/>
      <c r="O32" s="22"/>
      <c r="P32" s="40"/>
      <c r="Q32" s="23" t="s">
        <v>8</v>
      </c>
      <c r="R32" s="23" t="s">
        <v>252</v>
      </c>
    </row>
    <row r="33" spans="1:18" s="73" customFormat="1" ht="12.75" customHeight="1" x14ac:dyDescent="0.3">
      <c r="A33" s="14" t="s">
        <v>194</v>
      </c>
      <c r="B33" s="77" t="s">
        <v>71</v>
      </c>
      <c r="C33" s="39" t="s">
        <v>0</v>
      </c>
      <c r="D33" s="38"/>
      <c r="E33" s="38"/>
      <c r="F33" s="56"/>
      <c r="G33" s="39">
        <v>2</v>
      </c>
      <c r="H33" s="38"/>
      <c r="I33" s="38"/>
      <c r="J33" s="19"/>
      <c r="K33" s="20">
        <v>4</v>
      </c>
      <c r="L33" s="20" t="s">
        <v>256</v>
      </c>
      <c r="M33" s="24"/>
      <c r="N33" s="50"/>
      <c r="O33" s="22"/>
      <c r="P33" s="40"/>
      <c r="Q33" s="23" t="s">
        <v>14</v>
      </c>
      <c r="R33" s="23" t="s">
        <v>253</v>
      </c>
    </row>
    <row r="34" spans="1:18" s="73" customFormat="1" ht="12.75" customHeight="1" x14ac:dyDescent="0.3">
      <c r="A34" s="14" t="s">
        <v>145</v>
      </c>
      <c r="B34" s="77" t="s">
        <v>82</v>
      </c>
      <c r="C34" s="39" t="s">
        <v>0</v>
      </c>
      <c r="D34" s="38"/>
      <c r="E34" s="38" t="s">
        <v>0</v>
      </c>
      <c r="F34" s="56"/>
      <c r="G34" s="39">
        <v>2</v>
      </c>
      <c r="H34" s="38"/>
      <c r="I34" s="38"/>
      <c r="J34" s="19"/>
      <c r="K34" s="20">
        <v>4</v>
      </c>
      <c r="L34" s="20" t="s">
        <v>254</v>
      </c>
      <c r="M34" s="24"/>
      <c r="N34" s="50"/>
      <c r="O34" s="22"/>
      <c r="P34" s="40"/>
      <c r="Q34" s="23" t="s">
        <v>12</v>
      </c>
      <c r="R34" s="23" t="s">
        <v>207</v>
      </c>
    </row>
    <row r="35" spans="1:18" s="73" customFormat="1" ht="12.75" customHeight="1" x14ac:dyDescent="0.3">
      <c r="A35" s="14" t="s">
        <v>146</v>
      </c>
      <c r="B35" s="77" t="s">
        <v>83</v>
      </c>
      <c r="C35" s="39"/>
      <c r="D35" s="38" t="s">
        <v>0</v>
      </c>
      <c r="E35" s="38"/>
      <c r="F35" s="56" t="s">
        <v>0</v>
      </c>
      <c r="G35" s="39">
        <v>2</v>
      </c>
      <c r="H35" s="38"/>
      <c r="I35" s="38"/>
      <c r="J35" s="19"/>
      <c r="K35" s="20">
        <v>4</v>
      </c>
      <c r="L35" s="20" t="s">
        <v>254</v>
      </c>
      <c r="M35" s="24"/>
      <c r="N35" s="50"/>
      <c r="O35" s="22"/>
      <c r="P35" s="40"/>
      <c r="Q35" s="23" t="s">
        <v>13</v>
      </c>
      <c r="R35" s="23" t="s">
        <v>208</v>
      </c>
    </row>
    <row r="36" spans="1:18" s="73" customFormat="1" ht="12.75" customHeight="1" x14ac:dyDescent="0.3">
      <c r="A36" s="14" t="s">
        <v>147</v>
      </c>
      <c r="B36" s="77" t="s">
        <v>84</v>
      </c>
      <c r="C36" s="39" t="s">
        <v>0</v>
      </c>
      <c r="D36" s="38"/>
      <c r="E36" s="38" t="s">
        <v>0</v>
      </c>
      <c r="F36" s="56"/>
      <c r="G36" s="39">
        <v>2</v>
      </c>
      <c r="H36" s="38"/>
      <c r="I36" s="38"/>
      <c r="J36" s="19"/>
      <c r="K36" s="20">
        <v>4</v>
      </c>
      <c r="L36" s="20" t="s">
        <v>254</v>
      </c>
      <c r="M36" s="24"/>
      <c r="N36" s="50"/>
      <c r="O36" s="22"/>
      <c r="P36" s="40"/>
      <c r="Q36" s="23" t="s">
        <v>14</v>
      </c>
      <c r="R36" s="23" t="s">
        <v>209</v>
      </c>
    </row>
    <row r="37" spans="1:18" s="73" customFormat="1" ht="12.75" customHeight="1" x14ac:dyDescent="0.3">
      <c r="A37" s="14" t="s">
        <v>148</v>
      </c>
      <c r="B37" s="77" t="s">
        <v>85</v>
      </c>
      <c r="C37" s="39"/>
      <c r="D37" s="38" t="s">
        <v>0</v>
      </c>
      <c r="E37" s="38"/>
      <c r="F37" s="56" t="s">
        <v>0</v>
      </c>
      <c r="G37" s="39">
        <v>2</v>
      </c>
      <c r="H37" s="38"/>
      <c r="I37" s="38"/>
      <c r="J37" s="19"/>
      <c r="K37" s="20">
        <v>4</v>
      </c>
      <c r="L37" s="20" t="s">
        <v>254</v>
      </c>
      <c r="M37" s="24"/>
      <c r="N37" s="50"/>
      <c r="O37" s="22"/>
      <c r="P37" s="40"/>
      <c r="Q37" s="23" t="s">
        <v>15</v>
      </c>
      <c r="R37" s="23" t="s">
        <v>210</v>
      </c>
    </row>
    <row r="38" spans="1:18" s="73" customFormat="1" ht="12.75" customHeight="1" x14ac:dyDescent="0.3">
      <c r="A38" s="14" t="s">
        <v>267</v>
      </c>
      <c r="B38" s="77" t="s">
        <v>86</v>
      </c>
      <c r="C38" s="39" t="s">
        <v>0</v>
      </c>
      <c r="D38" s="38"/>
      <c r="E38" s="38" t="s">
        <v>0</v>
      </c>
      <c r="F38" s="56"/>
      <c r="G38" s="39">
        <v>2</v>
      </c>
      <c r="H38" s="38"/>
      <c r="I38" s="38"/>
      <c r="J38" s="19"/>
      <c r="K38" s="20">
        <v>4</v>
      </c>
      <c r="L38" s="20" t="s">
        <v>254</v>
      </c>
      <c r="M38" s="44"/>
      <c r="N38" s="50"/>
      <c r="O38" s="22"/>
      <c r="P38" s="51"/>
      <c r="Q38" s="23" t="s">
        <v>16</v>
      </c>
      <c r="R38" s="23" t="s">
        <v>211</v>
      </c>
    </row>
    <row r="39" spans="1:18" s="73" customFormat="1" ht="12.75" customHeight="1" x14ac:dyDescent="0.3">
      <c r="A39" s="14" t="s">
        <v>150</v>
      </c>
      <c r="B39" s="77" t="s">
        <v>87</v>
      </c>
      <c r="C39" s="39"/>
      <c r="D39" s="38" t="s">
        <v>0</v>
      </c>
      <c r="E39" s="38"/>
      <c r="F39" s="56" t="s">
        <v>0</v>
      </c>
      <c r="G39" s="39">
        <v>2</v>
      </c>
      <c r="H39" s="38"/>
      <c r="I39" s="38"/>
      <c r="J39" s="19"/>
      <c r="K39" s="20">
        <v>4</v>
      </c>
      <c r="L39" s="20" t="s">
        <v>254</v>
      </c>
      <c r="M39" s="24"/>
      <c r="N39" s="50"/>
      <c r="O39" s="22"/>
      <c r="P39" s="51"/>
      <c r="Q39" s="23" t="s">
        <v>17</v>
      </c>
      <c r="R39" s="23" t="s">
        <v>212</v>
      </c>
    </row>
    <row r="40" spans="1:18" s="73" customFormat="1" ht="12.75" customHeight="1" x14ac:dyDescent="0.3">
      <c r="A40" s="14" t="s">
        <v>151</v>
      </c>
      <c r="B40" s="77" t="s">
        <v>88</v>
      </c>
      <c r="C40" s="39" t="s">
        <v>0</v>
      </c>
      <c r="D40" s="38"/>
      <c r="E40" s="38" t="s">
        <v>0</v>
      </c>
      <c r="F40" s="56"/>
      <c r="G40" s="39">
        <v>2</v>
      </c>
      <c r="H40" s="38"/>
      <c r="I40" s="38"/>
      <c r="J40" s="19"/>
      <c r="K40" s="20">
        <v>4</v>
      </c>
      <c r="L40" s="20" t="s">
        <v>254</v>
      </c>
      <c r="M40" s="24"/>
      <c r="N40" s="50"/>
      <c r="O40" s="22"/>
      <c r="P40" s="51"/>
      <c r="Q40" s="23" t="s">
        <v>18</v>
      </c>
      <c r="R40" s="23" t="s">
        <v>213</v>
      </c>
    </row>
    <row r="41" spans="1:18" s="73" customFormat="1" ht="12.75" customHeight="1" x14ac:dyDescent="0.3">
      <c r="A41" s="14" t="s">
        <v>152</v>
      </c>
      <c r="B41" s="77" t="s">
        <v>89</v>
      </c>
      <c r="C41" s="39"/>
      <c r="D41" s="38" t="s">
        <v>0</v>
      </c>
      <c r="E41" s="38"/>
      <c r="F41" s="56" t="s">
        <v>0</v>
      </c>
      <c r="G41" s="39">
        <v>2</v>
      </c>
      <c r="H41" s="38"/>
      <c r="I41" s="38"/>
      <c r="J41" s="19"/>
      <c r="K41" s="20">
        <v>4</v>
      </c>
      <c r="L41" s="20" t="s">
        <v>254</v>
      </c>
      <c r="M41" s="24"/>
      <c r="N41" s="50"/>
      <c r="O41" s="22"/>
      <c r="P41" s="40"/>
      <c r="Q41" s="23" t="s">
        <v>19</v>
      </c>
      <c r="R41" s="23" t="s">
        <v>214</v>
      </c>
    </row>
    <row r="42" spans="1:18" s="73" customFormat="1" ht="12.75" customHeight="1" x14ac:dyDescent="0.3">
      <c r="A42" s="14" t="s">
        <v>153</v>
      </c>
      <c r="B42" s="77" t="s">
        <v>90</v>
      </c>
      <c r="C42" s="39" t="s">
        <v>0</v>
      </c>
      <c r="D42" s="38"/>
      <c r="E42" s="38" t="s">
        <v>0</v>
      </c>
      <c r="F42" s="56"/>
      <c r="G42" s="39">
        <v>2</v>
      </c>
      <c r="H42" s="38"/>
      <c r="I42" s="38"/>
      <c r="J42" s="19"/>
      <c r="K42" s="20">
        <v>4</v>
      </c>
      <c r="L42" s="20" t="s">
        <v>254</v>
      </c>
      <c r="M42" s="41"/>
      <c r="N42" s="42"/>
      <c r="O42" s="22"/>
      <c r="P42" s="49"/>
      <c r="Q42" s="23" t="s">
        <v>20</v>
      </c>
      <c r="R42" s="23" t="s">
        <v>215</v>
      </c>
    </row>
    <row r="43" spans="1:18" s="73" customFormat="1" ht="12.75" customHeight="1" x14ac:dyDescent="0.3">
      <c r="A43" s="14" t="s">
        <v>154</v>
      </c>
      <c r="B43" s="77" t="s">
        <v>91</v>
      </c>
      <c r="C43" s="39"/>
      <c r="D43" s="38" t="s">
        <v>0</v>
      </c>
      <c r="E43" s="38"/>
      <c r="F43" s="56" t="s">
        <v>0</v>
      </c>
      <c r="G43" s="39">
        <v>2</v>
      </c>
      <c r="H43" s="38"/>
      <c r="I43" s="38"/>
      <c r="J43" s="19"/>
      <c r="K43" s="20">
        <v>4</v>
      </c>
      <c r="L43" s="20" t="s">
        <v>254</v>
      </c>
      <c r="M43" s="24"/>
      <c r="N43" s="50"/>
      <c r="O43" s="22"/>
      <c r="P43" s="51"/>
      <c r="Q43" s="23" t="s">
        <v>1</v>
      </c>
      <c r="R43" s="23" t="s">
        <v>216</v>
      </c>
    </row>
    <row r="44" spans="1:18" s="73" customFormat="1" ht="12.75" customHeight="1" x14ac:dyDescent="0.3">
      <c r="A44" s="14" t="s">
        <v>155</v>
      </c>
      <c r="B44" s="77" t="s">
        <v>92</v>
      </c>
      <c r="C44" s="39" t="s">
        <v>0</v>
      </c>
      <c r="D44" s="38"/>
      <c r="E44" s="38" t="s">
        <v>0</v>
      </c>
      <c r="F44" s="56"/>
      <c r="G44" s="39">
        <v>2</v>
      </c>
      <c r="H44" s="38"/>
      <c r="I44" s="38"/>
      <c r="J44" s="19"/>
      <c r="K44" s="20">
        <v>4</v>
      </c>
      <c r="L44" s="20" t="s">
        <v>254</v>
      </c>
      <c r="M44" s="24"/>
      <c r="N44" s="50"/>
      <c r="O44" s="22"/>
      <c r="P44" s="51"/>
      <c r="Q44" s="23" t="s">
        <v>4</v>
      </c>
      <c r="R44" s="23" t="s">
        <v>217</v>
      </c>
    </row>
    <row r="45" spans="1:18" s="73" customFormat="1" ht="12.75" customHeight="1" x14ac:dyDescent="0.3">
      <c r="A45" s="14" t="s">
        <v>156</v>
      </c>
      <c r="B45" s="77" t="s">
        <v>93</v>
      </c>
      <c r="C45" s="39"/>
      <c r="D45" s="38" t="s">
        <v>0</v>
      </c>
      <c r="E45" s="38"/>
      <c r="F45" s="56" t="s">
        <v>0</v>
      </c>
      <c r="G45" s="39">
        <v>2</v>
      </c>
      <c r="H45" s="38"/>
      <c r="I45" s="38"/>
      <c r="J45" s="19"/>
      <c r="K45" s="20">
        <v>4</v>
      </c>
      <c r="L45" s="20" t="s">
        <v>254</v>
      </c>
      <c r="M45" s="24"/>
      <c r="N45" s="50"/>
      <c r="O45" s="22"/>
      <c r="P45" s="51"/>
      <c r="Q45" s="23" t="s">
        <v>6</v>
      </c>
      <c r="R45" s="23" t="s">
        <v>218</v>
      </c>
    </row>
    <row r="46" spans="1:18" s="73" customFormat="1" ht="12.75" customHeight="1" x14ac:dyDescent="0.3">
      <c r="A46" s="14" t="s">
        <v>157</v>
      </c>
      <c r="B46" s="77" t="s">
        <v>94</v>
      </c>
      <c r="C46" s="39" t="s">
        <v>0</v>
      </c>
      <c r="D46" s="38"/>
      <c r="E46" s="38" t="s">
        <v>0</v>
      </c>
      <c r="F46" s="56"/>
      <c r="G46" s="39">
        <v>2</v>
      </c>
      <c r="H46" s="38"/>
      <c r="I46" s="38"/>
      <c r="J46" s="19"/>
      <c r="K46" s="20">
        <v>4</v>
      </c>
      <c r="L46" s="20" t="s">
        <v>254</v>
      </c>
      <c r="M46" s="24"/>
      <c r="N46" s="50"/>
      <c r="O46" s="22"/>
      <c r="P46" s="51"/>
      <c r="Q46" s="23" t="s">
        <v>5</v>
      </c>
      <c r="R46" s="23" t="s">
        <v>219</v>
      </c>
    </row>
    <row r="47" spans="1:18" s="73" customFormat="1" ht="12.75" customHeight="1" x14ac:dyDescent="0.3">
      <c r="A47" s="14" t="s">
        <v>158</v>
      </c>
      <c r="B47" s="77" t="s">
        <v>95</v>
      </c>
      <c r="C47" s="39"/>
      <c r="D47" s="38" t="s">
        <v>0</v>
      </c>
      <c r="E47" s="38"/>
      <c r="F47" s="56" t="s">
        <v>0</v>
      </c>
      <c r="G47" s="39">
        <v>2</v>
      </c>
      <c r="H47" s="38"/>
      <c r="I47" s="38"/>
      <c r="J47" s="19"/>
      <c r="K47" s="20">
        <v>4</v>
      </c>
      <c r="L47" s="20" t="s">
        <v>254</v>
      </c>
      <c r="M47" s="24"/>
      <c r="N47" s="50"/>
      <c r="O47" s="22"/>
      <c r="P47" s="51"/>
      <c r="Q47" s="23" t="s">
        <v>21</v>
      </c>
      <c r="R47" s="23" t="s">
        <v>220</v>
      </c>
    </row>
    <row r="48" spans="1:18" s="73" customFormat="1" ht="12.75" customHeight="1" x14ac:dyDescent="0.3">
      <c r="A48" s="14" t="s">
        <v>159</v>
      </c>
      <c r="B48" s="77" t="s">
        <v>96</v>
      </c>
      <c r="C48" s="39" t="s">
        <v>0</v>
      </c>
      <c r="D48" s="38"/>
      <c r="E48" s="38" t="s">
        <v>0</v>
      </c>
      <c r="F48" s="56"/>
      <c r="G48" s="39">
        <v>2</v>
      </c>
      <c r="H48" s="38"/>
      <c r="I48" s="38"/>
      <c r="J48" s="19"/>
      <c r="K48" s="20">
        <v>4</v>
      </c>
      <c r="L48" s="20" t="s">
        <v>254</v>
      </c>
      <c r="M48" s="24"/>
      <c r="N48" s="50"/>
      <c r="O48" s="22"/>
      <c r="P48" s="51"/>
      <c r="Q48" s="23" t="s">
        <v>22</v>
      </c>
      <c r="R48" s="23" t="s">
        <v>221</v>
      </c>
    </row>
    <row r="49" spans="1:18" s="73" customFormat="1" ht="12.75" customHeight="1" x14ac:dyDescent="0.3">
      <c r="A49" s="14" t="s">
        <v>160</v>
      </c>
      <c r="B49" s="82" t="s">
        <v>97</v>
      </c>
      <c r="C49" s="39"/>
      <c r="D49" s="38" t="s">
        <v>0</v>
      </c>
      <c r="E49" s="38"/>
      <c r="F49" s="56" t="s">
        <v>0</v>
      </c>
      <c r="G49" s="39">
        <v>2</v>
      </c>
      <c r="H49" s="38"/>
      <c r="I49" s="38"/>
      <c r="J49" s="19"/>
      <c r="K49" s="20">
        <v>4</v>
      </c>
      <c r="L49" s="20" t="s">
        <v>254</v>
      </c>
      <c r="M49" s="24"/>
      <c r="N49" s="50"/>
      <c r="O49" s="22"/>
      <c r="P49" s="51"/>
      <c r="Q49" s="23" t="s">
        <v>23</v>
      </c>
      <c r="R49" s="23" t="s">
        <v>222</v>
      </c>
    </row>
    <row r="50" spans="1:18" s="73" customFormat="1" ht="12.75" customHeight="1" x14ac:dyDescent="0.3">
      <c r="A50" s="14" t="s">
        <v>161</v>
      </c>
      <c r="B50" s="82" t="s">
        <v>98</v>
      </c>
      <c r="C50" s="39"/>
      <c r="D50" s="38" t="s">
        <v>0</v>
      </c>
      <c r="E50" s="38"/>
      <c r="F50" s="56" t="s">
        <v>0</v>
      </c>
      <c r="G50" s="39">
        <v>2</v>
      </c>
      <c r="H50" s="38"/>
      <c r="I50" s="38"/>
      <c r="J50" s="19"/>
      <c r="K50" s="20">
        <v>4</v>
      </c>
      <c r="L50" s="20" t="s">
        <v>254</v>
      </c>
      <c r="M50" s="24"/>
      <c r="N50" s="50"/>
      <c r="O50" s="22"/>
      <c r="P50" s="51"/>
      <c r="Q50" s="23" t="s">
        <v>24</v>
      </c>
      <c r="R50" s="69" t="s">
        <v>223</v>
      </c>
    </row>
    <row r="51" spans="1:18" s="73" customFormat="1" ht="12.75" customHeight="1" x14ac:dyDescent="0.3">
      <c r="A51" s="14" t="s">
        <v>162</v>
      </c>
      <c r="B51" s="77" t="s">
        <v>99</v>
      </c>
      <c r="C51" s="39" t="s">
        <v>0</v>
      </c>
      <c r="D51" s="38"/>
      <c r="E51" s="38" t="s">
        <v>0</v>
      </c>
      <c r="F51" s="56"/>
      <c r="G51" s="39">
        <v>2</v>
      </c>
      <c r="H51" s="38"/>
      <c r="I51" s="38"/>
      <c r="J51" s="19"/>
      <c r="K51" s="20">
        <v>4</v>
      </c>
      <c r="L51" s="20" t="s">
        <v>254</v>
      </c>
      <c r="M51" s="24"/>
      <c r="N51" s="50"/>
      <c r="O51" s="22"/>
      <c r="P51" s="51"/>
      <c r="Q51" s="23" t="s">
        <v>25</v>
      </c>
      <c r="R51" s="23" t="s">
        <v>224</v>
      </c>
    </row>
    <row r="52" spans="1:18" s="73" customFormat="1" ht="12.75" customHeight="1" x14ac:dyDescent="0.3">
      <c r="A52" s="14" t="s">
        <v>163</v>
      </c>
      <c r="B52" s="77" t="s">
        <v>100</v>
      </c>
      <c r="C52" s="39" t="s">
        <v>0</v>
      </c>
      <c r="D52" s="38"/>
      <c r="E52" s="38" t="s">
        <v>0</v>
      </c>
      <c r="F52" s="56"/>
      <c r="G52" s="39">
        <v>2</v>
      </c>
      <c r="H52" s="38"/>
      <c r="I52" s="38"/>
      <c r="J52" s="19"/>
      <c r="K52" s="20">
        <v>4</v>
      </c>
      <c r="L52" s="20" t="s">
        <v>254</v>
      </c>
      <c r="M52" s="24"/>
      <c r="N52" s="50"/>
      <c r="O52" s="22"/>
      <c r="P52" s="51"/>
      <c r="Q52" s="23" t="s">
        <v>26</v>
      </c>
      <c r="R52" s="23" t="s">
        <v>225</v>
      </c>
    </row>
    <row r="53" spans="1:18" s="73" customFormat="1" ht="12.75" customHeight="1" x14ac:dyDescent="0.3">
      <c r="A53" s="14" t="s">
        <v>164</v>
      </c>
      <c r="B53" s="77" t="s">
        <v>101</v>
      </c>
      <c r="C53" s="39"/>
      <c r="D53" s="38" t="s">
        <v>0</v>
      </c>
      <c r="E53" s="38"/>
      <c r="F53" s="56" t="s">
        <v>0</v>
      </c>
      <c r="G53" s="39">
        <v>2</v>
      </c>
      <c r="H53" s="38"/>
      <c r="I53" s="38"/>
      <c r="J53" s="19"/>
      <c r="K53" s="20">
        <v>4</v>
      </c>
      <c r="L53" s="20" t="s">
        <v>254</v>
      </c>
      <c r="M53" s="24"/>
      <c r="N53" s="50"/>
      <c r="O53" s="22"/>
      <c r="P53" s="51"/>
      <c r="Q53" s="23" t="s">
        <v>27</v>
      </c>
      <c r="R53" s="69" t="s">
        <v>226</v>
      </c>
    </row>
    <row r="54" spans="1:18" s="73" customFormat="1" ht="12.75" customHeight="1" x14ac:dyDescent="0.3">
      <c r="A54" s="14" t="s">
        <v>165</v>
      </c>
      <c r="B54" s="77" t="s">
        <v>102</v>
      </c>
      <c r="C54" s="39" t="s">
        <v>0</v>
      </c>
      <c r="D54" s="38"/>
      <c r="E54" s="38" t="s">
        <v>0</v>
      </c>
      <c r="F54" s="56"/>
      <c r="G54" s="39">
        <v>2</v>
      </c>
      <c r="H54" s="38"/>
      <c r="I54" s="38"/>
      <c r="J54" s="19"/>
      <c r="K54" s="20">
        <v>4</v>
      </c>
      <c r="L54" s="20" t="s">
        <v>254</v>
      </c>
      <c r="M54" s="24"/>
      <c r="N54" s="50"/>
      <c r="O54" s="22"/>
      <c r="P54" s="51"/>
      <c r="Q54" s="23" t="s">
        <v>28</v>
      </c>
      <c r="R54" s="23" t="s">
        <v>227</v>
      </c>
    </row>
    <row r="55" spans="1:18" s="73" customFormat="1" ht="12.75" customHeight="1" x14ac:dyDescent="0.3">
      <c r="A55" s="14" t="s">
        <v>166</v>
      </c>
      <c r="B55" s="77" t="s">
        <v>103</v>
      </c>
      <c r="C55" s="39"/>
      <c r="D55" s="38" t="s">
        <v>0</v>
      </c>
      <c r="E55" s="38"/>
      <c r="F55" s="56" t="s">
        <v>0</v>
      </c>
      <c r="G55" s="39">
        <v>2</v>
      </c>
      <c r="H55" s="38"/>
      <c r="I55" s="38"/>
      <c r="J55" s="19"/>
      <c r="K55" s="20">
        <v>4</v>
      </c>
      <c r="L55" s="20" t="s">
        <v>254</v>
      </c>
      <c r="M55" s="24"/>
      <c r="N55" s="50"/>
      <c r="O55" s="22"/>
      <c r="P55" s="51"/>
      <c r="Q55" s="23" t="s">
        <v>29</v>
      </c>
      <c r="R55" s="23" t="s">
        <v>228</v>
      </c>
    </row>
    <row r="56" spans="1:18" s="73" customFormat="1" ht="12.75" customHeight="1" x14ac:dyDescent="0.3">
      <c r="A56" s="14" t="s">
        <v>167</v>
      </c>
      <c r="B56" s="77" t="s">
        <v>41</v>
      </c>
      <c r="C56" s="39" t="s">
        <v>0</v>
      </c>
      <c r="D56" s="38"/>
      <c r="E56" s="38" t="s">
        <v>0</v>
      </c>
      <c r="F56" s="56"/>
      <c r="G56" s="39">
        <v>2</v>
      </c>
      <c r="H56" s="38"/>
      <c r="I56" s="38"/>
      <c r="J56" s="19"/>
      <c r="K56" s="20">
        <v>4</v>
      </c>
      <c r="L56" s="20" t="s">
        <v>254</v>
      </c>
      <c r="M56" s="24"/>
      <c r="N56" s="50"/>
      <c r="O56" s="22"/>
      <c r="P56" s="51"/>
      <c r="Q56" s="69" t="s">
        <v>30</v>
      </c>
      <c r="R56" s="69" t="s">
        <v>229</v>
      </c>
    </row>
    <row r="57" spans="1:18" s="73" customFormat="1" ht="12.75" customHeight="1" x14ac:dyDescent="0.3">
      <c r="A57" s="14" t="s">
        <v>168</v>
      </c>
      <c r="B57" s="77" t="s">
        <v>42</v>
      </c>
      <c r="C57" s="39" t="s">
        <v>0</v>
      </c>
      <c r="D57" s="38" t="s">
        <v>0</v>
      </c>
      <c r="E57" s="38" t="s">
        <v>0</v>
      </c>
      <c r="F57" s="56" t="s">
        <v>0</v>
      </c>
      <c r="G57" s="39"/>
      <c r="H57" s="38">
        <v>2</v>
      </c>
      <c r="I57" s="38"/>
      <c r="J57" s="19"/>
      <c r="K57" s="20">
        <v>3</v>
      </c>
      <c r="L57" s="20" t="s">
        <v>255</v>
      </c>
      <c r="M57" s="24"/>
      <c r="N57" s="50"/>
      <c r="O57" s="22"/>
      <c r="P57" s="51"/>
      <c r="Q57" s="23" t="s">
        <v>31</v>
      </c>
      <c r="R57" s="69" t="s">
        <v>230</v>
      </c>
    </row>
    <row r="58" spans="1:18" s="73" customFormat="1" ht="12.75" customHeight="1" x14ac:dyDescent="0.3">
      <c r="A58" s="14" t="s">
        <v>169</v>
      </c>
      <c r="B58" s="77" t="s">
        <v>43</v>
      </c>
      <c r="C58" s="39" t="s">
        <v>0</v>
      </c>
      <c r="D58" s="38" t="s">
        <v>0</v>
      </c>
      <c r="E58" s="38" t="s">
        <v>0</v>
      </c>
      <c r="F58" s="56" t="s">
        <v>0</v>
      </c>
      <c r="G58" s="39"/>
      <c r="H58" s="38">
        <v>4</v>
      </c>
      <c r="I58" s="38"/>
      <c r="J58" s="19"/>
      <c r="K58" s="20">
        <v>6</v>
      </c>
      <c r="L58" s="20" t="s">
        <v>255</v>
      </c>
      <c r="M58" s="24"/>
      <c r="N58" s="50"/>
      <c r="O58" s="22"/>
      <c r="P58" s="51"/>
      <c r="Q58" s="23" t="s">
        <v>31</v>
      </c>
      <c r="R58" s="69" t="s">
        <v>231</v>
      </c>
    </row>
    <row r="59" spans="1:18" s="73" customFormat="1" ht="12.75" customHeight="1" x14ac:dyDescent="0.3">
      <c r="A59" s="126" t="s">
        <v>74</v>
      </c>
      <c r="B59" s="126"/>
      <c r="C59" s="25"/>
      <c r="D59" s="26"/>
      <c r="E59" s="26"/>
      <c r="F59" s="26"/>
      <c r="G59" s="127">
        <f>SUM(C59:F59)</f>
        <v>0</v>
      </c>
      <c r="H59" s="127"/>
      <c r="I59" s="127"/>
      <c r="J59" s="127"/>
      <c r="K59" s="127"/>
      <c r="L59" s="28"/>
      <c r="M59" s="29"/>
      <c r="N59" s="29"/>
      <c r="O59" s="29"/>
      <c r="P59" s="29"/>
      <c r="Q59" s="29"/>
      <c r="R59" s="29"/>
    </row>
    <row r="60" spans="1:18" s="73" customFormat="1" ht="12.75" customHeight="1" x14ac:dyDescent="0.3">
      <c r="A60" s="122" t="s">
        <v>262</v>
      </c>
      <c r="B60" s="122"/>
      <c r="C60" s="30">
        <v>8</v>
      </c>
      <c r="D60" s="31">
        <v>4</v>
      </c>
      <c r="E60" s="31">
        <v>8</v>
      </c>
      <c r="F60" s="31">
        <v>4</v>
      </c>
      <c r="G60" s="123">
        <f>SUM(C60:F60)</f>
        <v>24</v>
      </c>
      <c r="H60" s="123"/>
      <c r="I60" s="123"/>
      <c r="J60" s="123"/>
      <c r="K60" s="123"/>
      <c r="L60" s="32"/>
      <c r="M60" s="29"/>
      <c r="N60" s="29"/>
      <c r="O60" s="29"/>
      <c r="P60" s="29"/>
      <c r="Q60" s="29"/>
      <c r="R60" s="29"/>
    </row>
    <row r="61" spans="1:18" s="73" customFormat="1" ht="12.75" customHeight="1" x14ac:dyDescent="0.3">
      <c r="A61" s="124" t="s">
        <v>76</v>
      </c>
      <c r="B61" s="124"/>
      <c r="C61" s="33">
        <f>SUMPRODUCT(--(C16:C58="x"),--($L16:$L58="K"))</f>
        <v>0</v>
      </c>
      <c r="D61" s="34">
        <f>SUMPRODUCT(--(D16:D58="x"),--($L16:$L58="K"))</f>
        <v>0</v>
      </c>
      <c r="E61" s="34">
        <f>SUMPRODUCT(--(E16:E58="x"),--($L16:$L58="K"))</f>
        <v>0</v>
      </c>
      <c r="F61" s="34">
        <f>SUMPRODUCT(--(F16:F58="x"),--($L16:$L58="K"))</f>
        <v>0</v>
      </c>
      <c r="G61" s="125">
        <f>SUM(C61:F61)</f>
        <v>0</v>
      </c>
      <c r="H61" s="125"/>
      <c r="I61" s="125"/>
      <c r="J61" s="125"/>
      <c r="K61" s="125"/>
      <c r="L61" s="35"/>
      <c r="M61" s="29"/>
      <c r="N61" s="29"/>
      <c r="O61" s="29"/>
      <c r="P61" s="29"/>
      <c r="Q61" s="29"/>
      <c r="R61" s="29"/>
    </row>
    <row r="62" spans="1:18" s="73" customFormat="1" ht="16.5" customHeight="1" x14ac:dyDescent="0.3">
      <c r="A62" s="137" t="s">
        <v>270</v>
      </c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8"/>
      <c r="P62" s="13"/>
      <c r="Q62" s="13"/>
      <c r="R62" s="91"/>
    </row>
    <row r="63" spans="1:18" s="73" customFormat="1" ht="12.75" customHeight="1" x14ac:dyDescent="0.3">
      <c r="A63" s="14" t="s">
        <v>170</v>
      </c>
      <c r="B63" s="77" t="s">
        <v>113</v>
      </c>
      <c r="C63" s="15"/>
      <c r="D63" s="16" t="s">
        <v>0</v>
      </c>
      <c r="E63" s="16"/>
      <c r="F63" s="17" t="s">
        <v>0</v>
      </c>
      <c r="G63" s="39"/>
      <c r="H63" s="38"/>
      <c r="I63" s="38">
        <v>4</v>
      </c>
      <c r="J63" s="19"/>
      <c r="K63" s="20">
        <v>8</v>
      </c>
      <c r="L63" s="20" t="s">
        <v>257</v>
      </c>
      <c r="M63" s="24"/>
      <c r="N63" s="51"/>
      <c r="O63" s="22"/>
      <c r="P63" s="40"/>
      <c r="Q63" s="23" t="s">
        <v>12</v>
      </c>
      <c r="R63" s="23" t="s">
        <v>232</v>
      </c>
    </row>
    <row r="64" spans="1:18" s="73" customFormat="1" ht="12.75" customHeight="1" x14ac:dyDescent="0.3">
      <c r="A64" s="14" t="s">
        <v>171</v>
      </c>
      <c r="B64" s="83" t="s">
        <v>114</v>
      </c>
      <c r="C64" s="15" t="s">
        <v>0</v>
      </c>
      <c r="D64" s="16"/>
      <c r="E64" s="16" t="s">
        <v>0</v>
      </c>
      <c r="F64" s="17"/>
      <c r="G64" s="39"/>
      <c r="H64" s="38"/>
      <c r="I64" s="38">
        <v>4</v>
      </c>
      <c r="J64" s="19"/>
      <c r="K64" s="20">
        <v>8</v>
      </c>
      <c r="L64" s="20" t="s">
        <v>257</v>
      </c>
      <c r="M64" s="24"/>
      <c r="N64" s="51"/>
      <c r="O64" s="22"/>
      <c r="P64" s="51"/>
      <c r="Q64" s="23" t="s">
        <v>14</v>
      </c>
      <c r="R64" s="23" t="s">
        <v>233</v>
      </c>
    </row>
    <row r="65" spans="1:18" s="73" customFormat="1" ht="12.75" customHeight="1" x14ac:dyDescent="0.3">
      <c r="A65" s="14" t="s">
        <v>172</v>
      </c>
      <c r="B65" s="77" t="s">
        <v>115</v>
      </c>
      <c r="C65" s="15"/>
      <c r="D65" s="16" t="s">
        <v>0</v>
      </c>
      <c r="E65" s="16"/>
      <c r="F65" s="17" t="s">
        <v>0</v>
      </c>
      <c r="G65" s="39"/>
      <c r="H65" s="38"/>
      <c r="I65" s="38">
        <v>4</v>
      </c>
      <c r="J65" s="19"/>
      <c r="K65" s="20">
        <v>8</v>
      </c>
      <c r="L65" s="20" t="s">
        <v>257</v>
      </c>
      <c r="M65" s="24"/>
      <c r="N65" s="51"/>
      <c r="O65" s="22"/>
      <c r="P65" s="51"/>
      <c r="Q65" s="23" t="s">
        <v>17</v>
      </c>
      <c r="R65" s="23" t="s">
        <v>234</v>
      </c>
    </row>
    <row r="66" spans="1:18" s="73" customFormat="1" ht="12.75" customHeight="1" x14ac:dyDescent="0.3">
      <c r="A66" s="14" t="s">
        <v>173</v>
      </c>
      <c r="B66" s="77" t="s">
        <v>116</v>
      </c>
      <c r="C66" s="15" t="s">
        <v>0</v>
      </c>
      <c r="D66" s="16"/>
      <c r="E66" s="16" t="s">
        <v>0</v>
      </c>
      <c r="F66" s="17"/>
      <c r="G66" s="39"/>
      <c r="H66" s="38"/>
      <c r="I66" s="38">
        <v>4</v>
      </c>
      <c r="J66" s="19"/>
      <c r="K66" s="20">
        <v>8</v>
      </c>
      <c r="L66" s="20" t="s">
        <v>257</v>
      </c>
      <c r="M66" s="24"/>
      <c r="N66" s="51"/>
      <c r="O66" s="22"/>
      <c r="P66" s="51"/>
      <c r="Q66" s="23" t="s">
        <v>1</v>
      </c>
      <c r="R66" s="23" t="s">
        <v>235</v>
      </c>
    </row>
    <row r="67" spans="1:18" s="73" customFormat="1" ht="12.75" customHeight="1" x14ac:dyDescent="0.3">
      <c r="A67" s="14" t="s">
        <v>174</v>
      </c>
      <c r="B67" s="77" t="s">
        <v>117</v>
      </c>
      <c r="C67" s="15" t="s">
        <v>0</v>
      </c>
      <c r="D67" s="16"/>
      <c r="E67" s="16" t="s">
        <v>0</v>
      </c>
      <c r="F67" s="17"/>
      <c r="G67" s="39"/>
      <c r="H67" s="38"/>
      <c r="I67" s="38">
        <v>4</v>
      </c>
      <c r="J67" s="19"/>
      <c r="K67" s="20">
        <v>8</v>
      </c>
      <c r="L67" s="20" t="s">
        <v>257</v>
      </c>
      <c r="M67" s="24"/>
      <c r="N67" s="51"/>
      <c r="O67" s="22"/>
      <c r="P67" s="51"/>
      <c r="Q67" s="23" t="s">
        <v>32</v>
      </c>
      <c r="R67" s="23" t="s">
        <v>236</v>
      </c>
    </row>
    <row r="68" spans="1:18" s="73" customFormat="1" ht="12.75" customHeight="1" x14ac:dyDescent="0.3">
      <c r="A68" s="14" t="s">
        <v>175</v>
      </c>
      <c r="B68" s="77" t="s">
        <v>118</v>
      </c>
      <c r="C68" s="15"/>
      <c r="D68" s="16" t="s">
        <v>0</v>
      </c>
      <c r="E68" s="16"/>
      <c r="F68" s="17" t="s">
        <v>0</v>
      </c>
      <c r="G68" s="39"/>
      <c r="H68" s="38"/>
      <c r="I68" s="38">
        <v>4</v>
      </c>
      <c r="J68" s="19"/>
      <c r="K68" s="20">
        <v>8</v>
      </c>
      <c r="L68" s="20" t="s">
        <v>257</v>
      </c>
      <c r="M68" s="24"/>
      <c r="N68" s="51"/>
      <c r="O68" s="22"/>
      <c r="P68" s="51"/>
      <c r="Q68" s="23" t="s">
        <v>25</v>
      </c>
      <c r="R68" s="23" t="s">
        <v>237</v>
      </c>
    </row>
    <row r="69" spans="1:18" s="73" customFormat="1" ht="12.75" customHeight="1" x14ac:dyDescent="0.3">
      <c r="A69" s="14" t="s">
        <v>176</v>
      </c>
      <c r="B69" s="77" t="s">
        <v>119</v>
      </c>
      <c r="C69" s="15" t="s">
        <v>0</v>
      </c>
      <c r="D69" s="16"/>
      <c r="E69" s="16" t="s">
        <v>0</v>
      </c>
      <c r="F69" s="17"/>
      <c r="G69" s="39"/>
      <c r="H69" s="38"/>
      <c r="I69" s="38">
        <v>4</v>
      </c>
      <c r="J69" s="19"/>
      <c r="K69" s="20">
        <v>8</v>
      </c>
      <c r="L69" s="20" t="s">
        <v>257</v>
      </c>
      <c r="M69" s="24"/>
      <c r="N69" s="51"/>
      <c r="O69" s="22"/>
      <c r="P69" s="51"/>
      <c r="Q69" s="23" t="s">
        <v>9</v>
      </c>
      <c r="R69" s="23" t="s">
        <v>238</v>
      </c>
    </row>
    <row r="70" spans="1:18" s="73" customFormat="1" ht="12.75" customHeight="1" x14ac:dyDescent="0.3">
      <c r="A70" s="14" t="s">
        <v>177</v>
      </c>
      <c r="B70" s="82" t="s">
        <v>120</v>
      </c>
      <c r="C70" s="15"/>
      <c r="D70" s="16" t="s">
        <v>0</v>
      </c>
      <c r="E70" s="16"/>
      <c r="F70" s="17" t="s">
        <v>0</v>
      </c>
      <c r="G70" s="39"/>
      <c r="H70" s="38"/>
      <c r="I70" s="38">
        <v>4</v>
      </c>
      <c r="J70" s="19"/>
      <c r="K70" s="20">
        <v>8</v>
      </c>
      <c r="L70" s="20" t="s">
        <v>257</v>
      </c>
      <c r="M70" s="24"/>
      <c r="N70" s="51"/>
      <c r="O70" s="22"/>
      <c r="P70" s="51"/>
      <c r="Q70" s="23" t="s">
        <v>29</v>
      </c>
      <c r="R70" s="23" t="s">
        <v>239</v>
      </c>
    </row>
    <row r="71" spans="1:18" s="73" customFormat="1" ht="12.75" customHeight="1" x14ac:dyDescent="0.3">
      <c r="A71" s="14" t="s">
        <v>178</v>
      </c>
      <c r="B71" s="77" t="s">
        <v>121</v>
      </c>
      <c r="C71" s="15"/>
      <c r="D71" s="16" t="s">
        <v>0</v>
      </c>
      <c r="E71" s="16"/>
      <c r="F71" s="17" t="s">
        <v>0</v>
      </c>
      <c r="G71" s="39"/>
      <c r="H71" s="38"/>
      <c r="I71" s="38">
        <v>4</v>
      </c>
      <c r="J71" s="19"/>
      <c r="K71" s="20">
        <v>8</v>
      </c>
      <c r="L71" s="20" t="s">
        <v>257</v>
      </c>
      <c r="M71" s="24"/>
      <c r="N71" s="51"/>
      <c r="O71" s="22"/>
      <c r="P71" s="51"/>
      <c r="Q71" s="23" t="s">
        <v>33</v>
      </c>
      <c r="R71" s="23" t="s">
        <v>240</v>
      </c>
    </row>
    <row r="72" spans="1:18" s="73" customFormat="1" ht="12.75" customHeight="1" x14ac:dyDescent="0.3">
      <c r="A72" s="14" t="s">
        <v>179</v>
      </c>
      <c r="B72" s="77" t="s">
        <v>122</v>
      </c>
      <c r="C72" s="15" t="s">
        <v>0</v>
      </c>
      <c r="D72" s="16"/>
      <c r="E72" s="16" t="s">
        <v>0</v>
      </c>
      <c r="F72" s="17"/>
      <c r="G72" s="39"/>
      <c r="H72" s="38"/>
      <c r="I72" s="38">
        <v>4</v>
      </c>
      <c r="J72" s="19"/>
      <c r="K72" s="20">
        <v>8</v>
      </c>
      <c r="L72" s="20" t="s">
        <v>257</v>
      </c>
      <c r="M72" s="24"/>
      <c r="N72" s="51"/>
      <c r="O72" s="22"/>
      <c r="P72" s="51"/>
      <c r="Q72" s="23" t="s">
        <v>34</v>
      </c>
      <c r="R72" s="69" t="s">
        <v>241</v>
      </c>
    </row>
    <row r="73" spans="1:18" s="73" customFormat="1" ht="12.75" customHeight="1" x14ac:dyDescent="0.3">
      <c r="A73" s="14" t="s">
        <v>180</v>
      </c>
      <c r="B73" s="77" t="s">
        <v>123</v>
      </c>
      <c r="C73" s="15" t="s">
        <v>0</v>
      </c>
      <c r="D73" s="16"/>
      <c r="E73" s="16" t="s">
        <v>0</v>
      </c>
      <c r="F73" s="17"/>
      <c r="G73" s="39"/>
      <c r="H73" s="38"/>
      <c r="I73" s="38">
        <v>4</v>
      </c>
      <c r="J73" s="19"/>
      <c r="K73" s="20">
        <v>8</v>
      </c>
      <c r="L73" s="20" t="s">
        <v>257</v>
      </c>
      <c r="M73" s="24"/>
      <c r="N73" s="51"/>
      <c r="O73" s="22"/>
      <c r="P73" s="51"/>
      <c r="Q73" s="23" t="s">
        <v>6</v>
      </c>
      <c r="R73" s="23" t="s">
        <v>242</v>
      </c>
    </row>
    <row r="74" spans="1:18" s="73" customFormat="1" ht="12.75" customHeight="1" x14ac:dyDescent="0.3">
      <c r="A74" s="14" t="s">
        <v>181</v>
      </c>
      <c r="B74" s="77" t="s">
        <v>124</v>
      </c>
      <c r="C74" s="15"/>
      <c r="D74" s="16" t="s">
        <v>0</v>
      </c>
      <c r="E74" s="16"/>
      <c r="F74" s="17" t="s">
        <v>0</v>
      </c>
      <c r="G74" s="39"/>
      <c r="H74" s="38"/>
      <c r="I74" s="38">
        <v>4</v>
      </c>
      <c r="J74" s="19"/>
      <c r="K74" s="20">
        <v>8</v>
      </c>
      <c r="L74" s="20" t="s">
        <v>257</v>
      </c>
      <c r="M74" s="24"/>
      <c r="N74" s="51"/>
      <c r="O74" s="22"/>
      <c r="P74" s="51"/>
      <c r="Q74" s="23" t="s">
        <v>1</v>
      </c>
      <c r="R74" s="69" t="s">
        <v>276</v>
      </c>
    </row>
    <row r="75" spans="1:18" s="73" customFormat="1" ht="12.75" customHeight="1" x14ac:dyDescent="0.3">
      <c r="A75" s="14" t="s">
        <v>182</v>
      </c>
      <c r="B75" s="77" t="s">
        <v>44</v>
      </c>
      <c r="C75" s="15" t="s">
        <v>0</v>
      </c>
      <c r="D75" s="16" t="s">
        <v>0</v>
      </c>
      <c r="E75" s="16" t="s">
        <v>0</v>
      </c>
      <c r="F75" s="17" t="s">
        <v>0</v>
      </c>
      <c r="G75" s="39"/>
      <c r="H75" s="38"/>
      <c r="I75" s="38">
        <v>4</v>
      </c>
      <c r="J75" s="19"/>
      <c r="K75" s="20">
        <v>8</v>
      </c>
      <c r="L75" s="20" t="s">
        <v>255</v>
      </c>
      <c r="M75" s="24"/>
      <c r="N75" s="51"/>
      <c r="O75" s="22"/>
      <c r="P75" s="51"/>
      <c r="Q75" s="23" t="s">
        <v>1</v>
      </c>
      <c r="R75" s="69" t="s">
        <v>243</v>
      </c>
    </row>
    <row r="76" spans="1:18" s="73" customFormat="1" ht="12.75" customHeight="1" x14ac:dyDescent="0.3">
      <c r="A76" s="14" t="s">
        <v>183</v>
      </c>
      <c r="B76" s="77" t="s">
        <v>45</v>
      </c>
      <c r="C76" s="15" t="s">
        <v>0</v>
      </c>
      <c r="D76" s="16" t="s">
        <v>0</v>
      </c>
      <c r="E76" s="16" t="s">
        <v>0</v>
      </c>
      <c r="F76" s="17" t="s">
        <v>0</v>
      </c>
      <c r="G76" s="39"/>
      <c r="H76" s="38"/>
      <c r="I76" s="38">
        <v>4</v>
      </c>
      <c r="J76" s="19"/>
      <c r="K76" s="20">
        <v>8</v>
      </c>
      <c r="L76" s="20" t="s">
        <v>255</v>
      </c>
      <c r="M76" s="24"/>
      <c r="N76" s="51"/>
      <c r="O76" s="22"/>
      <c r="P76" s="51"/>
      <c r="Q76" s="23" t="s">
        <v>1</v>
      </c>
      <c r="R76" s="69" t="s">
        <v>244</v>
      </c>
    </row>
    <row r="77" spans="1:18" s="73" customFormat="1" ht="12.75" customHeight="1" x14ac:dyDescent="0.3">
      <c r="A77" s="14" t="s">
        <v>184</v>
      </c>
      <c r="B77" s="82" t="s">
        <v>265</v>
      </c>
      <c r="C77" s="15" t="s">
        <v>0</v>
      </c>
      <c r="D77" s="16" t="s">
        <v>0</v>
      </c>
      <c r="E77" s="16" t="s">
        <v>0</v>
      </c>
      <c r="F77" s="17" t="s">
        <v>0</v>
      </c>
      <c r="G77" s="39"/>
      <c r="H77" s="38"/>
      <c r="I77" s="38">
        <v>4</v>
      </c>
      <c r="J77" s="19"/>
      <c r="K77" s="20">
        <v>8</v>
      </c>
      <c r="L77" s="20" t="s">
        <v>255</v>
      </c>
      <c r="M77" s="24"/>
      <c r="N77" s="51"/>
      <c r="O77" s="22"/>
      <c r="P77" s="51"/>
      <c r="Q77" s="23" t="s">
        <v>1</v>
      </c>
      <c r="R77" s="69" t="s">
        <v>35</v>
      </c>
    </row>
    <row r="78" spans="1:18" s="73" customFormat="1" ht="12.75" customHeight="1" x14ac:dyDescent="0.3">
      <c r="A78" s="126" t="s">
        <v>74</v>
      </c>
      <c r="B78" s="126"/>
      <c r="C78" s="25"/>
      <c r="D78" s="26"/>
      <c r="E78" s="26"/>
      <c r="F78" s="26"/>
      <c r="G78" s="127">
        <f>SUM(G63:G77)</f>
        <v>0</v>
      </c>
      <c r="H78" s="127"/>
      <c r="I78" s="127"/>
      <c r="J78" s="127"/>
      <c r="K78" s="127"/>
      <c r="L78" s="28"/>
      <c r="M78" s="29"/>
      <c r="N78" s="29"/>
      <c r="O78" s="29"/>
      <c r="P78" s="29"/>
      <c r="Q78" s="29"/>
      <c r="R78" s="29"/>
    </row>
    <row r="79" spans="1:18" s="73" customFormat="1" ht="12.75" customHeight="1" x14ac:dyDescent="0.3">
      <c r="A79" s="122" t="s">
        <v>262</v>
      </c>
      <c r="B79" s="122"/>
      <c r="C79" s="30">
        <v>8</v>
      </c>
      <c r="D79" s="31">
        <v>8</v>
      </c>
      <c r="E79" s="31">
        <v>8</v>
      </c>
      <c r="F79" s="31"/>
      <c r="G79" s="123">
        <f>SUM(C79:F79)</f>
        <v>24</v>
      </c>
      <c r="H79" s="123"/>
      <c r="I79" s="123"/>
      <c r="J79" s="123"/>
      <c r="K79" s="123"/>
      <c r="L79" s="32"/>
      <c r="M79" s="29"/>
      <c r="N79" s="29"/>
      <c r="O79" s="29"/>
      <c r="P79" s="29"/>
      <c r="Q79" s="29"/>
      <c r="R79" s="29"/>
    </row>
    <row r="80" spans="1:18" s="73" customFormat="1" ht="12.75" customHeight="1" x14ac:dyDescent="0.3">
      <c r="A80" s="124" t="s">
        <v>76</v>
      </c>
      <c r="B80" s="124"/>
      <c r="C80" s="33">
        <f>SUMPRODUCT(--(C63:C77="x"),--($L63:$L77="K"))</f>
        <v>0</v>
      </c>
      <c r="D80" s="34">
        <f>SUMPRODUCT(--(D63:D77="x"),--($L63:$L77="K"))</f>
        <v>0</v>
      </c>
      <c r="E80" s="34">
        <f>SUMPRODUCT(--(E63:E77="x"),--($L63:$L77="K"))</f>
        <v>0</v>
      </c>
      <c r="F80" s="34">
        <f>SUMPRODUCT(--(F63:F77="x"),--($L63:$L77="K"))</f>
        <v>0</v>
      </c>
      <c r="G80" s="125">
        <f>SUM(C80:F80)</f>
        <v>0</v>
      </c>
      <c r="H80" s="125"/>
      <c r="I80" s="125"/>
      <c r="J80" s="125"/>
      <c r="K80" s="125"/>
      <c r="L80" s="35"/>
      <c r="M80" s="29"/>
      <c r="N80" s="29"/>
      <c r="O80" s="29"/>
      <c r="P80" s="29"/>
      <c r="Q80" s="29"/>
      <c r="R80" s="29"/>
    </row>
    <row r="81" spans="1:18" s="73" customFormat="1" ht="12.75" customHeight="1" x14ac:dyDescent="0.3">
      <c r="A81" s="139" t="s">
        <v>72</v>
      </c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30"/>
      <c r="P81" s="13"/>
      <c r="Q81" s="13"/>
      <c r="R81" s="91"/>
    </row>
    <row r="82" spans="1:18" s="73" customFormat="1" ht="12.75" customHeight="1" x14ac:dyDescent="0.3">
      <c r="A82" s="52"/>
      <c r="B82" s="53" t="s">
        <v>264</v>
      </c>
      <c r="C82" s="15"/>
      <c r="D82" s="16"/>
      <c r="E82" s="16"/>
      <c r="F82" s="16"/>
      <c r="G82" s="39"/>
      <c r="H82" s="38"/>
      <c r="I82" s="38"/>
      <c r="J82" s="19"/>
      <c r="K82" s="20"/>
      <c r="L82" s="20"/>
      <c r="M82" s="21"/>
      <c r="N82" s="47"/>
      <c r="O82" s="22"/>
      <c r="P82" s="54"/>
      <c r="Q82" s="23"/>
      <c r="R82" s="23"/>
    </row>
    <row r="83" spans="1:18" s="73" customFormat="1" ht="12.75" customHeight="1" x14ac:dyDescent="0.3">
      <c r="A83" s="126" t="s">
        <v>74</v>
      </c>
      <c r="B83" s="126"/>
      <c r="C83" s="25">
        <f>SUMIF(C82:C82,"=x",$G82:$G82)+SUMIF(C82:C82,"=x",$H82:$H82)+SUMIF(C82:C82,"=x",$I82:$I82)</f>
        <v>0</v>
      </c>
      <c r="D83" s="26">
        <f>SUMIF(D82:D82,"=x",$G82:$G82)+SUMIF(D82:D82,"=x",$H82:$H82)+SUMIF(D82:D82,"=x",$I82:$I82)</f>
        <v>0</v>
      </c>
      <c r="E83" s="26">
        <f>SUMIF(E82:E82,"=x",$G82:$G82)+SUMIF(E82:E82,"=x",$H82:$H82)+SUMIF(E82:E82,"=x",$I82:$I82)</f>
        <v>0</v>
      </c>
      <c r="F83" s="26">
        <f>SUMIF(F82:F82,"=x",$G82:$G82)+SUMIF(F82:F82,"=x",$H82:$H82)+SUMIF(F82:F82,"=x",$I82:$I82)</f>
        <v>0</v>
      </c>
      <c r="G83" s="127">
        <f>SUM(C83:F83)</f>
        <v>0</v>
      </c>
      <c r="H83" s="127"/>
      <c r="I83" s="127"/>
      <c r="J83" s="127"/>
      <c r="K83" s="28"/>
      <c r="L83" s="28"/>
      <c r="M83" s="29"/>
      <c r="N83" s="29"/>
      <c r="O83" s="29"/>
      <c r="P83" s="29"/>
      <c r="Q83" s="29"/>
      <c r="R83" s="29"/>
    </row>
    <row r="84" spans="1:18" s="73" customFormat="1" ht="12.75" customHeight="1" x14ac:dyDescent="0.3">
      <c r="A84" s="122" t="s">
        <v>262</v>
      </c>
      <c r="B84" s="122"/>
      <c r="C84" s="30">
        <f>SUMIF(C82:C82,"=x",$K82:$K82)</f>
        <v>0</v>
      </c>
      <c r="D84" s="31">
        <v>4</v>
      </c>
      <c r="E84" s="31">
        <v>4</v>
      </c>
      <c r="F84" s="31">
        <v>4</v>
      </c>
      <c r="G84" s="123">
        <f>SUM(C84:F84)</f>
        <v>12</v>
      </c>
      <c r="H84" s="123"/>
      <c r="I84" s="123"/>
      <c r="J84" s="123"/>
      <c r="K84" s="32"/>
      <c r="L84" s="32"/>
      <c r="M84" s="29"/>
      <c r="N84" s="29"/>
      <c r="O84" s="29"/>
      <c r="P84" s="29"/>
      <c r="Q84" s="29"/>
      <c r="R84" s="29"/>
    </row>
    <row r="85" spans="1:18" s="73" customFormat="1" ht="12.75" customHeight="1" x14ac:dyDescent="0.3">
      <c r="A85" s="124" t="s">
        <v>76</v>
      </c>
      <c r="B85" s="124"/>
      <c r="C85" s="33">
        <f>SUMPRODUCT(--(C82:C82="x"),--($L82:$L82="K"))</f>
        <v>0</v>
      </c>
      <c r="D85" s="34">
        <f>SUMPRODUCT(--(D82:D82="x"),--($L82:$L82="K"))</f>
        <v>0</v>
      </c>
      <c r="E85" s="34">
        <f>SUMPRODUCT(--(E82:E82="x"),--($L82:$L82="K"))</f>
        <v>0</v>
      </c>
      <c r="F85" s="34">
        <f>SUMPRODUCT(--(F82:F82="x"),--($L82:$L82="K"))</f>
        <v>0</v>
      </c>
      <c r="G85" s="125">
        <f>SUM(C85:F85)</f>
        <v>0</v>
      </c>
      <c r="H85" s="125"/>
      <c r="I85" s="125"/>
      <c r="J85" s="125"/>
      <c r="K85" s="35"/>
      <c r="L85" s="35"/>
      <c r="M85" s="29"/>
      <c r="N85" s="29"/>
      <c r="O85" s="29"/>
      <c r="P85" s="29"/>
      <c r="Q85" s="29"/>
      <c r="R85" s="29"/>
    </row>
    <row r="86" spans="1:18" s="73" customFormat="1" ht="12.75" customHeight="1" x14ac:dyDescent="0.3">
      <c r="A86" s="139" t="s">
        <v>73</v>
      </c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30"/>
      <c r="P86" s="13"/>
      <c r="Q86" s="13"/>
      <c r="R86" s="91"/>
    </row>
    <row r="87" spans="1:18" s="73" customFormat="1" ht="12.75" customHeight="1" x14ac:dyDescent="0.3">
      <c r="A87" s="52" t="s">
        <v>185</v>
      </c>
      <c r="B87" s="53" t="s">
        <v>46</v>
      </c>
      <c r="C87" s="15"/>
      <c r="D87" s="16"/>
      <c r="E87" s="16" t="s">
        <v>0</v>
      </c>
      <c r="F87" s="16"/>
      <c r="G87" s="39"/>
      <c r="H87" s="38"/>
      <c r="I87" s="38">
        <v>10</v>
      </c>
      <c r="J87" s="19">
        <v>4</v>
      </c>
      <c r="K87" s="20">
        <v>10</v>
      </c>
      <c r="L87" s="20" t="s">
        <v>257</v>
      </c>
      <c r="M87" s="41"/>
      <c r="N87" s="42"/>
      <c r="O87" s="22"/>
      <c r="P87" s="50"/>
      <c r="Q87" s="23" t="s">
        <v>1</v>
      </c>
      <c r="R87" s="23" t="s">
        <v>245</v>
      </c>
    </row>
    <row r="88" spans="1:18" s="73" customFormat="1" ht="12.75" customHeight="1" x14ac:dyDescent="0.3">
      <c r="A88" s="52" t="s">
        <v>186</v>
      </c>
      <c r="B88" s="53" t="s">
        <v>47</v>
      </c>
      <c r="C88" s="55"/>
      <c r="D88" s="16"/>
      <c r="E88" s="16"/>
      <c r="F88" s="16" t="s">
        <v>0</v>
      </c>
      <c r="G88" s="39"/>
      <c r="H88" s="38"/>
      <c r="I88" s="38">
        <v>10</v>
      </c>
      <c r="J88" s="56">
        <v>4</v>
      </c>
      <c r="K88" s="20">
        <v>20</v>
      </c>
      <c r="L88" s="20" t="s">
        <v>257</v>
      </c>
      <c r="M88" s="57"/>
      <c r="N88" s="42"/>
      <c r="O88" s="22"/>
      <c r="P88" s="50"/>
      <c r="Q88" s="23" t="s">
        <v>1</v>
      </c>
      <c r="R88" s="23" t="s">
        <v>246</v>
      </c>
    </row>
    <row r="89" spans="1:18" s="73" customFormat="1" ht="12.75" customHeight="1" x14ac:dyDescent="0.3">
      <c r="A89" s="126" t="s">
        <v>74</v>
      </c>
      <c r="B89" s="126"/>
      <c r="C89" s="58">
        <f>SUMIF(C87:C88,"=x",$G87:$G88)+SUMIF(C87:C88,"=x",$H87:$H88)+SUMIF(C87:C88,"=x",$I87:$I88)</f>
        <v>0</v>
      </c>
      <c r="D89" s="26">
        <f>SUMIF(D87:D88,"=x",$G87:$G88)+SUMIF(D87:D88,"=x",$H87:$H88)+SUMIF(D87:D88,"=x",$I87:$I88)</f>
        <v>0</v>
      </c>
      <c r="E89" s="26">
        <f>SUMIF(E87:E88,"=x",$G87:$G88)+SUMIF(E87:E88,"=x",$H87:$H88)+SUMIF(E87:E88,"=x",$I87:$I88)</f>
        <v>10</v>
      </c>
      <c r="F89" s="59">
        <f>SUMIF(F87:F88,"=x",$G87:$G88)+SUMIF(F87:F88,"=x",$H87:$H88)+SUMIF(F87:F88,"=x",$I87:$I88)</f>
        <v>10</v>
      </c>
      <c r="G89" s="127">
        <f>SUM(C89:F89)</f>
        <v>20</v>
      </c>
      <c r="H89" s="127"/>
      <c r="I89" s="127"/>
      <c r="J89" s="127"/>
      <c r="K89" s="28"/>
      <c r="L89" s="28"/>
      <c r="M89" s="29"/>
      <c r="N89" s="29"/>
      <c r="O89" s="29"/>
      <c r="P89" s="29"/>
      <c r="Q89" s="29"/>
      <c r="R89" s="29"/>
    </row>
    <row r="90" spans="1:18" s="73" customFormat="1" ht="12.75" customHeight="1" x14ac:dyDescent="0.3">
      <c r="A90" s="122" t="s">
        <v>75</v>
      </c>
      <c r="B90" s="122"/>
      <c r="C90" s="60">
        <f>SUMIF(C87:C88,"=x",$K87:$K88)</f>
        <v>0</v>
      </c>
      <c r="D90" s="31">
        <f>SUMIF(D87:D88,"=x",$K87:$K88)</f>
        <v>0</v>
      </c>
      <c r="E90" s="31">
        <f>SUMIF(E87:E88,"=x",$K87:$K88)</f>
        <v>10</v>
      </c>
      <c r="F90" s="61">
        <f>SUMIF(F87:F88,"=x",$K87:$K88)</f>
        <v>20</v>
      </c>
      <c r="G90" s="123">
        <f>SUM(C90:F90)</f>
        <v>30</v>
      </c>
      <c r="H90" s="123"/>
      <c r="I90" s="123"/>
      <c r="J90" s="123"/>
      <c r="K90" s="32"/>
      <c r="L90" s="32"/>
      <c r="M90" s="29"/>
      <c r="N90" s="29"/>
      <c r="O90" s="29"/>
      <c r="P90" s="29"/>
      <c r="Q90" s="29"/>
      <c r="R90" s="29"/>
    </row>
    <row r="91" spans="1:18" s="73" customFormat="1" ht="12.75" customHeight="1" x14ac:dyDescent="0.3">
      <c r="A91" s="124" t="s">
        <v>76</v>
      </c>
      <c r="B91" s="124"/>
      <c r="C91" s="62">
        <v>0</v>
      </c>
      <c r="D91" s="63">
        <v>0</v>
      </c>
      <c r="E91" s="63">
        <v>0</v>
      </c>
      <c r="F91" s="63">
        <v>0</v>
      </c>
      <c r="G91" s="125">
        <v>0</v>
      </c>
      <c r="H91" s="125"/>
      <c r="I91" s="125"/>
      <c r="J91" s="125"/>
      <c r="K91" s="35"/>
      <c r="L91" s="35"/>
      <c r="M91" s="29"/>
      <c r="N91" s="29"/>
      <c r="O91" s="29"/>
      <c r="P91" s="29"/>
      <c r="Q91" s="29"/>
      <c r="R91" s="29"/>
    </row>
    <row r="92" spans="1:18" s="73" customFormat="1" ht="12.75" customHeight="1" x14ac:dyDescent="0.3">
      <c r="A92" s="128" t="s">
        <v>36</v>
      </c>
      <c r="B92" s="129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30"/>
      <c r="P92" s="13"/>
      <c r="Q92" s="13"/>
      <c r="R92" s="91"/>
    </row>
    <row r="93" spans="1:18" s="73" customFormat="1" ht="12.75" customHeight="1" x14ac:dyDescent="0.3">
      <c r="A93" s="126" t="s">
        <v>74</v>
      </c>
      <c r="B93" s="126"/>
      <c r="C93" s="58"/>
      <c r="D93" s="64"/>
      <c r="E93" s="64"/>
      <c r="F93" s="64"/>
      <c r="G93" s="127"/>
      <c r="H93" s="127"/>
      <c r="I93" s="127"/>
      <c r="J93" s="127"/>
      <c r="K93" s="28"/>
      <c r="L93" s="28"/>
      <c r="M93" s="29"/>
      <c r="N93" s="29"/>
      <c r="O93" s="29"/>
      <c r="P93" s="29"/>
      <c r="Q93" s="29"/>
      <c r="R93" s="29"/>
    </row>
    <row r="94" spans="1:18" s="73" customFormat="1" ht="12.75" customHeight="1" x14ac:dyDescent="0.3">
      <c r="A94" s="122" t="s">
        <v>75</v>
      </c>
      <c r="B94" s="122"/>
      <c r="C94" s="65">
        <f>C14+C24+C60+C79+C84+C90</f>
        <v>28</v>
      </c>
      <c r="D94" s="65">
        <f>D14+D24+D60+D79+D84+D90</f>
        <v>32</v>
      </c>
      <c r="E94" s="65">
        <f>E14+E24+E60+E79+E84+E90</f>
        <v>32</v>
      </c>
      <c r="F94" s="65">
        <f>F14+F24+F60+F79+F84+F90</f>
        <v>28</v>
      </c>
      <c r="G94" s="123">
        <f>SUM(C94:F94)</f>
        <v>120</v>
      </c>
      <c r="H94" s="123"/>
      <c r="I94" s="123"/>
      <c r="J94" s="123"/>
      <c r="K94" s="32"/>
      <c r="L94" s="32"/>
      <c r="M94" s="29"/>
      <c r="N94" s="29"/>
      <c r="O94" s="29"/>
      <c r="P94" s="29"/>
      <c r="Q94" s="29"/>
      <c r="R94" s="29"/>
    </row>
    <row r="95" spans="1:18" s="73" customFormat="1" ht="12.75" customHeight="1" x14ac:dyDescent="0.3">
      <c r="A95" s="124" t="s">
        <v>76</v>
      </c>
      <c r="B95" s="124"/>
      <c r="C95" s="66"/>
      <c r="D95" s="66"/>
      <c r="E95" s="66"/>
      <c r="F95" s="66"/>
      <c r="G95" s="125"/>
      <c r="H95" s="125"/>
      <c r="I95" s="125"/>
      <c r="J95" s="125"/>
      <c r="K95" s="35"/>
      <c r="L95" s="35"/>
      <c r="M95" s="29"/>
      <c r="N95" s="29"/>
      <c r="O95" s="29"/>
      <c r="P95" s="29"/>
      <c r="Q95" s="29"/>
      <c r="R95" s="29"/>
    </row>
    <row r="96" spans="1:18" s="115" customFormat="1" ht="12.75" customHeight="1" x14ac:dyDescent="0.3">
      <c r="A96" s="112"/>
      <c r="B96" s="112"/>
      <c r="C96" s="113"/>
      <c r="D96" s="113"/>
      <c r="E96" s="113"/>
      <c r="F96" s="113"/>
      <c r="G96" s="113"/>
      <c r="H96" s="113"/>
      <c r="I96" s="113"/>
      <c r="J96" s="113"/>
      <c r="K96" s="113"/>
      <c r="L96" s="113"/>
      <c r="M96" s="114"/>
      <c r="N96" s="114"/>
      <c r="O96" s="114"/>
      <c r="P96" s="114"/>
      <c r="Q96" s="114"/>
      <c r="R96" s="114"/>
    </row>
    <row r="97" spans="1:18" s="115" customFormat="1" ht="12.75" customHeight="1" x14ac:dyDescent="0.3">
      <c r="A97" s="117" t="s">
        <v>268</v>
      </c>
      <c r="B97" s="112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4"/>
      <c r="N97" s="114"/>
      <c r="O97" s="114"/>
      <c r="P97" s="114"/>
      <c r="Q97" s="114"/>
      <c r="R97" s="114"/>
    </row>
    <row r="98" spans="1:18" s="73" customFormat="1" x14ac:dyDescent="0.3">
      <c r="A98" s="117" t="s">
        <v>269</v>
      </c>
      <c r="M98" s="84"/>
      <c r="N98" s="84"/>
      <c r="O98" s="84"/>
      <c r="P98" s="84"/>
      <c r="Q98" s="84"/>
    </row>
    <row r="99" spans="1:18" s="117" customFormat="1" x14ac:dyDescent="0.3">
      <c r="M99" s="118"/>
      <c r="N99" s="118"/>
      <c r="O99" s="118"/>
      <c r="P99" s="118"/>
      <c r="Q99" s="118"/>
    </row>
    <row r="100" spans="1:18" s="73" customFormat="1" x14ac:dyDescent="0.3">
      <c r="A100" s="90" t="s">
        <v>77</v>
      </c>
      <c r="B100" s="85"/>
      <c r="M100" s="84"/>
      <c r="N100" s="84"/>
      <c r="O100" s="84"/>
      <c r="P100" s="84"/>
      <c r="Q100" s="84"/>
    </row>
    <row r="101" spans="1:18" s="73" customFormat="1" x14ac:dyDescent="0.3">
      <c r="A101" s="86" t="s">
        <v>258</v>
      </c>
      <c r="B101" s="87"/>
    </row>
    <row r="102" spans="1:18" s="73" customFormat="1" x14ac:dyDescent="0.3">
      <c r="A102" s="86" t="s">
        <v>259</v>
      </c>
    </row>
    <row r="103" spans="1:18" s="73" customFormat="1" x14ac:dyDescent="0.3">
      <c r="A103" s="86" t="s">
        <v>260</v>
      </c>
    </row>
    <row r="104" spans="1:18" s="73" customFormat="1" x14ac:dyDescent="0.3">
      <c r="A104" s="86" t="s">
        <v>261</v>
      </c>
    </row>
    <row r="105" spans="1:18" s="73" customFormat="1" x14ac:dyDescent="0.3">
      <c r="M105" s="84"/>
      <c r="N105" s="84"/>
      <c r="O105" s="84"/>
      <c r="P105" s="84"/>
      <c r="Q105" s="84"/>
    </row>
    <row r="106" spans="1:18" s="73" customFormat="1" x14ac:dyDescent="0.3">
      <c r="A106" s="90" t="s">
        <v>78</v>
      </c>
    </row>
    <row r="107" spans="1:18" s="73" customFormat="1" x14ac:dyDescent="0.3">
      <c r="A107" s="88" t="s">
        <v>79</v>
      </c>
    </row>
    <row r="108" spans="1:18" s="73" customFormat="1" x14ac:dyDescent="0.3">
      <c r="A108" s="89" t="s">
        <v>80</v>
      </c>
    </row>
    <row r="109" spans="1:18" s="73" customFormat="1" x14ac:dyDescent="0.3">
      <c r="A109" s="86" t="s">
        <v>81</v>
      </c>
    </row>
    <row r="110" spans="1:18" x14ac:dyDescent="0.3">
      <c r="A110" s="67"/>
      <c r="M110"/>
      <c r="N110"/>
      <c r="O110"/>
      <c r="P110"/>
      <c r="Q110"/>
    </row>
    <row r="111" spans="1:18" x14ac:dyDescent="0.3">
      <c r="A111" s="68"/>
      <c r="M111"/>
      <c r="N111"/>
      <c r="O111"/>
      <c r="P111"/>
      <c r="Q111"/>
    </row>
    <row r="112" spans="1:18" x14ac:dyDescent="0.3">
      <c r="A112" s="68"/>
      <c r="M112"/>
      <c r="N112"/>
      <c r="O112"/>
      <c r="P112"/>
      <c r="Q112"/>
    </row>
  </sheetData>
  <mergeCells count="53">
    <mergeCell ref="A24:B24"/>
    <mergeCell ref="G24:J24"/>
    <mergeCell ref="A25:B25"/>
    <mergeCell ref="A92:O92"/>
    <mergeCell ref="A59:B59"/>
    <mergeCell ref="G59:K59"/>
    <mergeCell ref="A60:B60"/>
    <mergeCell ref="G60:K60"/>
    <mergeCell ref="A79:B79"/>
    <mergeCell ref="G79:K79"/>
    <mergeCell ref="A80:B80"/>
    <mergeCell ref="G80:K80"/>
    <mergeCell ref="A83:B83"/>
    <mergeCell ref="A1:H1"/>
    <mergeCell ref="A2:L2"/>
    <mergeCell ref="C3:F3"/>
    <mergeCell ref="G3:J3"/>
    <mergeCell ref="A5:O5"/>
    <mergeCell ref="A26:O26"/>
    <mergeCell ref="G25:J25"/>
    <mergeCell ref="A13:B13"/>
    <mergeCell ref="G13:J13"/>
    <mergeCell ref="A14:B14"/>
    <mergeCell ref="G14:J14"/>
    <mergeCell ref="A15:B15"/>
    <mergeCell ref="G15:J15"/>
    <mergeCell ref="G84:J84"/>
    <mergeCell ref="A85:B85"/>
    <mergeCell ref="G85:J85"/>
    <mergeCell ref="A62:O62"/>
    <mergeCell ref="A81:O81"/>
    <mergeCell ref="G83:J83"/>
    <mergeCell ref="A84:B84"/>
    <mergeCell ref="A89:B89"/>
    <mergeCell ref="G89:J89"/>
    <mergeCell ref="A16:O16"/>
    <mergeCell ref="A61:B61"/>
    <mergeCell ref="G61:K61"/>
    <mergeCell ref="A78:B78"/>
    <mergeCell ref="G78:K78"/>
    <mergeCell ref="A86:O86"/>
    <mergeCell ref="A23:B23"/>
    <mergeCell ref="G23:J23"/>
    <mergeCell ref="A90:B90"/>
    <mergeCell ref="G90:J90"/>
    <mergeCell ref="A94:B94"/>
    <mergeCell ref="G94:J94"/>
    <mergeCell ref="A95:B95"/>
    <mergeCell ref="G95:J95"/>
    <mergeCell ref="A91:B91"/>
    <mergeCell ref="G91:J91"/>
    <mergeCell ref="A93:B93"/>
    <mergeCell ref="G93:J93"/>
  </mergeCells>
  <pageMargins left="0.7" right="0.7" top="0.75" bottom="0.75" header="0.51180555555555496" footer="0.51180555555555496"/>
  <pageSetup paperSize="9" firstPageNumber="0" orientation="portrait" horizontalDpi="300" verticalDpi="300" r:id="rId1"/>
  <ignoredErrors>
    <ignoredError sqref="F2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B56DB-0A0B-44E7-BD52-EA0D1753346A}">
  <dimension ref="A2:G54"/>
  <sheetViews>
    <sheetView tabSelected="1" workbookViewId="0">
      <selection activeCell="A3" sqref="A3"/>
    </sheetView>
  </sheetViews>
  <sheetFormatPr defaultRowHeight="14.4" x14ac:dyDescent="0.3"/>
  <cols>
    <col min="1" max="1" width="16.44140625" bestFit="1" customWidth="1"/>
    <col min="2" max="2" width="51.33203125" customWidth="1"/>
    <col min="3" max="7" width="20.6640625" style="74" customWidth="1"/>
  </cols>
  <sheetData>
    <row r="2" spans="1:7" ht="33.75" customHeight="1" x14ac:dyDescent="0.35">
      <c r="A2" s="140" t="s">
        <v>273</v>
      </c>
      <c r="B2" s="140"/>
      <c r="C2" s="140"/>
      <c r="D2" s="140"/>
      <c r="E2" s="140"/>
      <c r="F2" s="140"/>
      <c r="G2" s="140"/>
    </row>
    <row r="3" spans="1:7" x14ac:dyDescent="0.3">
      <c r="A3" s="70" t="s">
        <v>277</v>
      </c>
      <c r="C3" s="68"/>
    </row>
    <row r="4" spans="1:7" x14ac:dyDescent="0.3">
      <c r="A4" s="71" t="s">
        <v>129</v>
      </c>
      <c r="C4" s="67"/>
    </row>
    <row r="5" spans="1:7" x14ac:dyDescent="0.3">
      <c r="A5" s="72" t="s">
        <v>130</v>
      </c>
      <c r="C5"/>
    </row>
    <row r="6" spans="1:7" x14ac:dyDescent="0.3">
      <c r="A6" s="72" t="s">
        <v>131</v>
      </c>
      <c r="C6" s="75"/>
    </row>
    <row r="7" spans="1:7" x14ac:dyDescent="0.3">
      <c r="A7" s="72" t="s">
        <v>132</v>
      </c>
      <c r="C7"/>
    </row>
    <row r="10" spans="1:7" ht="60" customHeight="1" x14ac:dyDescent="0.3">
      <c r="A10" s="110"/>
      <c r="B10" s="100"/>
      <c r="C10" s="101" t="s">
        <v>277</v>
      </c>
      <c r="D10" s="101" t="s">
        <v>129</v>
      </c>
      <c r="E10" s="101" t="s">
        <v>130</v>
      </c>
      <c r="F10" s="101" t="s">
        <v>131</v>
      </c>
      <c r="G10" s="101" t="s">
        <v>132</v>
      </c>
    </row>
    <row r="11" spans="1:7" ht="15" customHeight="1" x14ac:dyDescent="0.3">
      <c r="A11" s="121" t="s">
        <v>275</v>
      </c>
      <c r="B11" s="107"/>
      <c r="C11" s="120"/>
      <c r="D11" s="120"/>
      <c r="E11" s="120"/>
      <c r="F11" s="120"/>
      <c r="G11" s="120"/>
    </row>
    <row r="12" spans="1:7" x14ac:dyDescent="0.3">
      <c r="A12" s="37" t="s">
        <v>145</v>
      </c>
      <c r="B12" s="102" t="s">
        <v>82</v>
      </c>
      <c r="C12" s="103" t="s">
        <v>37</v>
      </c>
      <c r="D12" s="103"/>
      <c r="E12" s="103"/>
      <c r="F12" s="103"/>
      <c r="G12" s="103" t="s">
        <v>37</v>
      </c>
    </row>
    <row r="13" spans="1:7" x14ac:dyDescent="0.3">
      <c r="A13" s="37" t="s">
        <v>146</v>
      </c>
      <c r="B13" s="102" t="s">
        <v>83</v>
      </c>
      <c r="C13" s="103" t="s">
        <v>37</v>
      </c>
      <c r="D13" s="103"/>
      <c r="E13" s="103"/>
      <c r="F13" s="103"/>
      <c r="G13" s="103"/>
    </row>
    <row r="14" spans="1:7" x14ac:dyDescent="0.3">
      <c r="A14" s="37" t="s">
        <v>147</v>
      </c>
      <c r="B14" s="102" t="s">
        <v>84</v>
      </c>
      <c r="C14" s="103"/>
      <c r="D14" s="103" t="s">
        <v>37</v>
      </c>
      <c r="E14" s="103" t="s">
        <v>37</v>
      </c>
      <c r="F14" s="103"/>
      <c r="G14" s="103"/>
    </row>
    <row r="15" spans="1:7" x14ac:dyDescent="0.3">
      <c r="A15" s="37" t="s">
        <v>148</v>
      </c>
      <c r="B15" s="102" t="s">
        <v>85</v>
      </c>
      <c r="C15" s="103"/>
      <c r="D15" s="103" t="s">
        <v>37</v>
      </c>
      <c r="E15" s="103" t="s">
        <v>37</v>
      </c>
      <c r="F15" s="103"/>
      <c r="G15" s="103"/>
    </row>
    <row r="16" spans="1:7" x14ac:dyDescent="0.3">
      <c r="A16" s="37" t="s">
        <v>149</v>
      </c>
      <c r="B16" s="102" t="s">
        <v>86</v>
      </c>
      <c r="C16" s="103"/>
      <c r="D16" s="103" t="s">
        <v>37</v>
      </c>
      <c r="E16" s="103"/>
      <c r="F16" s="103"/>
      <c r="G16" s="103"/>
    </row>
    <row r="17" spans="1:7" x14ac:dyDescent="0.3">
      <c r="A17" s="37" t="s">
        <v>150</v>
      </c>
      <c r="B17" s="102" t="s">
        <v>87</v>
      </c>
      <c r="C17" s="103"/>
      <c r="D17" s="103"/>
      <c r="E17" s="103" t="s">
        <v>37</v>
      </c>
      <c r="F17" s="103"/>
      <c r="G17" s="103" t="s">
        <v>37</v>
      </c>
    </row>
    <row r="18" spans="1:7" x14ac:dyDescent="0.3">
      <c r="A18" s="37" t="s">
        <v>151</v>
      </c>
      <c r="B18" s="102" t="s">
        <v>88</v>
      </c>
      <c r="C18" s="103"/>
      <c r="D18" s="103"/>
      <c r="E18" s="103" t="s">
        <v>37</v>
      </c>
      <c r="F18" s="103"/>
      <c r="G18" s="103"/>
    </row>
    <row r="19" spans="1:7" x14ac:dyDescent="0.3">
      <c r="A19" s="37" t="s">
        <v>152</v>
      </c>
      <c r="B19" s="102" t="s">
        <v>89</v>
      </c>
      <c r="C19" s="103" t="s">
        <v>37</v>
      </c>
      <c r="D19" s="103"/>
      <c r="E19" s="103"/>
      <c r="F19" s="103" t="s">
        <v>37</v>
      </c>
      <c r="G19" s="103"/>
    </row>
    <row r="20" spans="1:7" x14ac:dyDescent="0.3">
      <c r="A20" s="37" t="s">
        <v>153</v>
      </c>
      <c r="B20" s="102" t="s">
        <v>90</v>
      </c>
      <c r="C20" s="103"/>
      <c r="D20" s="103"/>
      <c r="E20" s="103"/>
      <c r="F20" s="103" t="s">
        <v>37</v>
      </c>
      <c r="G20" s="103" t="s">
        <v>37</v>
      </c>
    </row>
    <row r="21" spans="1:7" x14ac:dyDescent="0.3">
      <c r="A21" s="37" t="s">
        <v>154</v>
      </c>
      <c r="B21" s="102" t="s">
        <v>91</v>
      </c>
      <c r="C21" s="103" t="s">
        <v>37</v>
      </c>
      <c r="D21" s="103" t="s">
        <v>37</v>
      </c>
      <c r="E21" s="103" t="s">
        <v>37</v>
      </c>
      <c r="F21" s="103" t="s">
        <v>37</v>
      </c>
      <c r="G21" s="103" t="s">
        <v>37</v>
      </c>
    </row>
    <row r="22" spans="1:7" x14ac:dyDescent="0.3">
      <c r="A22" s="37" t="s">
        <v>155</v>
      </c>
      <c r="B22" s="102" t="s">
        <v>92</v>
      </c>
      <c r="C22" s="103"/>
      <c r="D22" s="103"/>
      <c r="E22" s="103"/>
      <c r="F22" s="103" t="s">
        <v>37</v>
      </c>
      <c r="G22" s="103" t="s">
        <v>37</v>
      </c>
    </row>
    <row r="23" spans="1:7" x14ac:dyDescent="0.3">
      <c r="A23" s="37" t="s">
        <v>156</v>
      </c>
      <c r="B23" s="102" t="s">
        <v>93</v>
      </c>
      <c r="C23" s="103"/>
      <c r="D23" s="103"/>
      <c r="E23" s="103" t="s">
        <v>37</v>
      </c>
      <c r="F23" s="103" t="s">
        <v>37</v>
      </c>
      <c r="G23" s="103" t="s">
        <v>37</v>
      </c>
    </row>
    <row r="24" spans="1:7" x14ac:dyDescent="0.3">
      <c r="A24" s="37" t="s">
        <v>157</v>
      </c>
      <c r="B24" s="102" t="s">
        <v>94</v>
      </c>
      <c r="C24" s="103"/>
      <c r="D24" s="103"/>
      <c r="E24" s="103" t="s">
        <v>37</v>
      </c>
      <c r="F24" s="103"/>
      <c r="G24" s="103" t="s">
        <v>37</v>
      </c>
    </row>
    <row r="25" spans="1:7" x14ac:dyDescent="0.3">
      <c r="A25" s="37" t="s">
        <v>158</v>
      </c>
      <c r="B25" s="102" t="s">
        <v>95</v>
      </c>
      <c r="C25" s="103"/>
      <c r="D25" s="103"/>
      <c r="E25" s="103" t="s">
        <v>37</v>
      </c>
      <c r="F25" s="103"/>
      <c r="G25" s="103" t="s">
        <v>37</v>
      </c>
    </row>
    <row r="26" spans="1:7" x14ac:dyDescent="0.3">
      <c r="A26" s="37" t="s">
        <v>159</v>
      </c>
      <c r="B26" s="102" t="s">
        <v>96</v>
      </c>
      <c r="C26" s="103" t="s">
        <v>37</v>
      </c>
      <c r="D26" s="103" t="s">
        <v>37</v>
      </c>
      <c r="E26" s="103"/>
      <c r="F26" s="103" t="s">
        <v>37</v>
      </c>
      <c r="G26" s="103"/>
    </row>
    <row r="27" spans="1:7" x14ac:dyDescent="0.3">
      <c r="A27" s="37" t="s">
        <v>160</v>
      </c>
      <c r="B27" s="102" t="s">
        <v>97</v>
      </c>
      <c r="C27" s="103"/>
      <c r="D27" s="103" t="s">
        <v>37</v>
      </c>
      <c r="E27" s="103"/>
      <c r="F27" s="103"/>
      <c r="G27" s="103"/>
    </row>
    <row r="28" spans="1:7" x14ac:dyDescent="0.3">
      <c r="A28" s="37" t="s">
        <v>161</v>
      </c>
      <c r="B28" s="102" t="s">
        <v>98</v>
      </c>
      <c r="C28" s="103"/>
      <c r="D28" s="103"/>
      <c r="E28" s="103" t="s">
        <v>37</v>
      </c>
      <c r="F28" s="103"/>
      <c r="G28" s="103"/>
    </row>
    <row r="29" spans="1:7" x14ac:dyDescent="0.3">
      <c r="A29" s="37" t="s">
        <v>162</v>
      </c>
      <c r="B29" s="102" t="s">
        <v>99</v>
      </c>
      <c r="C29" s="103"/>
      <c r="D29" s="103"/>
      <c r="E29" s="103"/>
      <c r="F29" s="103" t="s">
        <v>37</v>
      </c>
      <c r="G29" s="103" t="s">
        <v>37</v>
      </c>
    </row>
    <row r="30" spans="1:7" x14ac:dyDescent="0.3">
      <c r="A30" s="37" t="s">
        <v>163</v>
      </c>
      <c r="B30" s="102" t="s">
        <v>100</v>
      </c>
      <c r="C30" s="104"/>
      <c r="D30" s="104"/>
      <c r="E30" s="104"/>
      <c r="F30" s="104"/>
      <c r="G30" s="104" t="s">
        <v>37</v>
      </c>
    </row>
    <row r="31" spans="1:7" x14ac:dyDescent="0.3">
      <c r="A31" s="37" t="s">
        <v>164</v>
      </c>
      <c r="B31" s="102" t="s">
        <v>101</v>
      </c>
      <c r="C31" s="104"/>
      <c r="D31" s="104" t="s">
        <v>37</v>
      </c>
      <c r="E31" s="104" t="s">
        <v>37</v>
      </c>
      <c r="F31" s="104"/>
      <c r="G31" s="104"/>
    </row>
    <row r="32" spans="1:7" x14ac:dyDescent="0.3">
      <c r="A32" s="37" t="s">
        <v>165</v>
      </c>
      <c r="B32" s="102" t="s">
        <v>102</v>
      </c>
      <c r="C32" s="104"/>
      <c r="D32" s="104" t="s">
        <v>37</v>
      </c>
      <c r="E32" s="104"/>
      <c r="F32" s="104" t="s">
        <v>37</v>
      </c>
      <c r="G32" s="104"/>
    </row>
    <row r="33" spans="1:7" x14ac:dyDescent="0.3">
      <c r="A33" s="37" t="s">
        <v>166</v>
      </c>
      <c r="B33" s="102" t="s">
        <v>103</v>
      </c>
      <c r="C33" s="104" t="s">
        <v>37</v>
      </c>
      <c r="D33" s="104"/>
      <c r="E33" s="104"/>
      <c r="F33" s="104" t="s">
        <v>37</v>
      </c>
      <c r="G33" s="104"/>
    </row>
    <row r="34" spans="1:7" x14ac:dyDescent="0.3">
      <c r="A34" s="119" t="s">
        <v>274</v>
      </c>
      <c r="B34" s="105"/>
      <c r="C34" s="106"/>
      <c r="D34" s="106"/>
      <c r="E34" s="106"/>
      <c r="F34" s="106"/>
      <c r="G34" s="106"/>
    </row>
    <row r="35" spans="1:7" x14ac:dyDescent="0.3">
      <c r="A35" s="37" t="s">
        <v>170</v>
      </c>
      <c r="B35" s="102" t="s">
        <v>113</v>
      </c>
      <c r="C35" s="104" t="s">
        <v>37</v>
      </c>
      <c r="D35" s="104"/>
      <c r="E35" s="104"/>
      <c r="F35" s="104"/>
      <c r="G35" s="104"/>
    </row>
    <row r="36" spans="1:7" x14ac:dyDescent="0.3">
      <c r="A36" s="37" t="s">
        <v>171</v>
      </c>
      <c r="B36" s="102" t="s">
        <v>114</v>
      </c>
      <c r="C36" s="104"/>
      <c r="D36" s="104" t="s">
        <v>37</v>
      </c>
      <c r="E36" s="104"/>
      <c r="F36" s="104"/>
      <c r="G36" s="104"/>
    </row>
    <row r="37" spans="1:7" x14ac:dyDescent="0.3">
      <c r="A37" s="37" t="s">
        <v>172</v>
      </c>
      <c r="B37" s="102" t="s">
        <v>115</v>
      </c>
      <c r="C37" s="104"/>
      <c r="D37" s="104"/>
      <c r="E37" s="104" t="s">
        <v>37</v>
      </c>
      <c r="F37" s="104"/>
      <c r="G37" s="104"/>
    </row>
    <row r="38" spans="1:7" x14ac:dyDescent="0.3">
      <c r="A38" s="37" t="s">
        <v>173</v>
      </c>
      <c r="B38" s="102" t="s">
        <v>116</v>
      </c>
      <c r="C38" s="104" t="s">
        <v>37</v>
      </c>
      <c r="D38" s="104"/>
      <c r="E38" s="104"/>
      <c r="F38" s="104" t="s">
        <v>37</v>
      </c>
      <c r="G38" s="104"/>
    </row>
    <row r="39" spans="1:7" x14ac:dyDescent="0.3">
      <c r="A39" s="37" t="s">
        <v>174</v>
      </c>
      <c r="B39" s="102" t="s">
        <v>117</v>
      </c>
      <c r="C39" s="104"/>
      <c r="D39" s="104"/>
      <c r="E39" s="104" t="s">
        <v>37</v>
      </c>
      <c r="F39" s="104"/>
      <c r="G39" s="104" t="s">
        <v>37</v>
      </c>
    </row>
    <row r="40" spans="1:7" x14ac:dyDescent="0.3">
      <c r="A40" s="37" t="s">
        <v>175</v>
      </c>
      <c r="B40" s="102" t="s">
        <v>118</v>
      </c>
      <c r="C40" s="104"/>
      <c r="D40" s="104"/>
      <c r="E40" s="103"/>
      <c r="F40" s="103" t="s">
        <v>37</v>
      </c>
      <c r="G40" s="103" t="s">
        <v>37</v>
      </c>
    </row>
    <row r="41" spans="1:7" x14ac:dyDescent="0.3">
      <c r="A41" s="37" t="s">
        <v>176</v>
      </c>
      <c r="B41" s="102" t="s">
        <v>119</v>
      </c>
      <c r="C41" s="104"/>
      <c r="D41" s="104" t="s">
        <v>37</v>
      </c>
      <c r="E41" s="104"/>
      <c r="F41" s="104"/>
      <c r="G41" s="104"/>
    </row>
    <row r="42" spans="1:7" x14ac:dyDescent="0.3">
      <c r="A42" s="37" t="s">
        <v>177</v>
      </c>
      <c r="B42" s="102" t="s">
        <v>120</v>
      </c>
      <c r="C42" s="104"/>
      <c r="D42" s="104"/>
      <c r="E42" s="104"/>
      <c r="F42" s="104"/>
      <c r="G42" s="104"/>
    </row>
    <row r="43" spans="1:7" x14ac:dyDescent="0.3">
      <c r="A43" s="37" t="s">
        <v>178</v>
      </c>
      <c r="B43" s="102" t="s">
        <v>121</v>
      </c>
      <c r="C43" s="104"/>
      <c r="D43" s="104" t="s">
        <v>37</v>
      </c>
      <c r="E43" s="104"/>
      <c r="F43" s="104"/>
      <c r="G43" s="104"/>
    </row>
    <row r="44" spans="1:7" x14ac:dyDescent="0.3">
      <c r="A44" s="37" t="s">
        <v>179</v>
      </c>
      <c r="B44" s="102" t="s">
        <v>122</v>
      </c>
      <c r="C44" s="104"/>
      <c r="D44" s="104"/>
      <c r="E44" s="104"/>
      <c r="F44" s="104"/>
      <c r="G44" s="104"/>
    </row>
    <row r="45" spans="1:7" x14ac:dyDescent="0.3">
      <c r="A45" s="37" t="s">
        <v>180</v>
      </c>
      <c r="B45" s="102" t="s">
        <v>123</v>
      </c>
      <c r="C45" s="104"/>
      <c r="D45" s="104"/>
      <c r="E45" s="104" t="s">
        <v>37</v>
      </c>
      <c r="F45" s="104"/>
      <c r="G45" s="104" t="s">
        <v>37</v>
      </c>
    </row>
    <row r="46" spans="1:7" x14ac:dyDescent="0.3">
      <c r="A46" s="37" t="s">
        <v>181</v>
      </c>
      <c r="B46" s="102" t="s">
        <v>124</v>
      </c>
      <c r="C46" s="104" t="s">
        <v>37</v>
      </c>
      <c r="D46" s="104"/>
      <c r="E46" s="104"/>
      <c r="F46" s="104" t="s">
        <v>37</v>
      </c>
      <c r="G46" s="104"/>
    </row>
    <row r="47" spans="1:7" x14ac:dyDescent="0.3">
      <c r="A47" s="98"/>
      <c r="B47" s="107"/>
      <c r="C47" s="106"/>
      <c r="D47" s="106"/>
      <c r="E47" s="106"/>
      <c r="F47" s="106"/>
      <c r="G47" s="106"/>
    </row>
    <row r="48" spans="1:7" x14ac:dyDescent="0.3">
      <c r="A48" s="99"/>
      <c r="B48" s="108" t="s">
        <v>125</v>
      </c>
      <c r="C48" s="109">
        <f>COUNTA(C12:C33)</f>
        <v>6</v>
      </c>
      <c r="D48" s="109">
        <f>COUNTA(D12:D33)</f>
        <v>8</v>
      </c>
      <c r="E48" s="109">
        <f>COUNTA(E12:E33)</f>
        <v>10</v>
      </c>
      <c r="F48" s="109">
        <f>COUNTA(F12:F33)</f>
        <v>9</v>
      </c>
      <c r="G48" s="109">
        <f>COUNTA(G12:G33)</f>
        <v>10</v>
      </c>
    </row>
    <row r="49" spans="1:7" x14ac:dyDescent="0.3">
      <c r="A49" s="99"/>
      <c r="B49" s="108" t="s">
        <v>126</v>
      </c>
      <c r="C49" s="109">
        <f>C48*4</f>
        <v>24</v>
      </c>
      <c r="D49" s="109">
        <f>D48*4</f>
        <v>32</v>
      </c>
      <c r="E49" s="109">
        <f>E48*4</f>
        <v>40</v>
      </c>
      <c r="F49" s="109">
        <f>F48*4</f>
        <v>36</v>
      </c>
      <c r="G49" s="109">
        <f>G48*4</f>
        <v>40</v>
      </c>
    </row>
    <row r="50" spans="1:7" x14ac:dyDescent="0.3">
      <c r="B50" s="110"/>
      <c r="C50" s="109"/>
      <c r="D50" s="109"/>
      <c r="E50" s="109"/>
      <c r="F50" s="109"/>
      <c r="G50" s="109"/>
    </row>
    <row r="51" spans="1:7" x14ac:dyDescent="0.3">
      <c r="B51" s="108" t="s">
        <v>127</v>
      </c>
      <c r="C51" s="109">
        <f>COUNTA(C35:C46)</f>
        <v>3</v>
      </c>
      <c r="D51" s="109">
        <f>COUNTA(D35:D46)</f>
        <v>3</v>
      </c>
      <c r="E51" s="109">
        <f>COUNTA(E35:E46)</f>
        <v>3</v>
      </c>
      <c r="F51" s="109">
        <f>COUNTA(F35:F46)</f>
        <v>3</v>
      </c>
      <c r="G51" s="109">
        <f>COUNTA(G35:G46)</f>
        <v>3</v>
      </c>
    </row>
    <row r="52" spans="1:7" x14ac:dyDescent="0.3">
      <c r="B52" s="108" t="s">
        <v>126</v>
      </c>
      <c r="C52" s="109">
        <f>C51*8</f>
        <v>24</v>
      </c>
      <c r="D52" s="109">
        <f>D51*8</f>
        <v>24</v>
      </c>
      <c r="E52" s="109">
        <f>E51*8</f>
        <v>24</v>
      </c>
      <c r="F52" s="109">
        <f>F51*8</f>
        <v>24</v>
      </c>
      <c r="G52" s="109">
        <f>G51*8</f>
        <v>24</v>
      </c>
    </row>
    <row r="53" spans="1:7" x14ac:dyDescent="0.3">
      <c r="B53" s="110"/>
      <c r="C53" s="109"/>
      <c r="D53" s="109"/>
      <c r="E53" s="109"/>
      <c r="F53" s="109"/>
      <c r="G53" s="109"/>
    </row>
    <row r="54" spans="1:7" x14ac:dyDescent="0.3">
      <c r="B54" s="108" t="s">
        <v>128</v>
      </c>
      <c r="C54" s="109">
        <f>C49+C52</f>
        <v>48</v>
      </c>
      <c r="D54" s="109">
        <f>D49+D52</f>
        <v>56</v>
      </c>
      <c r="E54" s="109">
        <f>E49+E52</f>
        <v>64</v>
      </c>
      <c r="F54" s="109">
        <f>F49+F52</f>
        <v>60</v>
      </c>
      <c r="G54" s="109">
        <f>G49+G52</f>
        <v>64</v>
      </c>
    </row>
  </sheetData>
  <mergeCells count="1">
    <mergeCell ref="A2:G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Chemistry MSc</vt:lpstr>
      <vt:lpstr>Specialization</vt:lpstr>
      <vt:lpstr>'Chemistry MSc'!__DdeLink__2109_1167883853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Dovicsin-Péntek Csilla Klára</cp:lastModifiedBy>
  <cp:revision>2</cp:revision>
  <dcterms:created xsi:type="dcterms:W3CDTF">2017-04-02T15:39:42Z</dcterms:created>
  <dcterms:modified xsi:type="dcterms:W3CDTF">2024-12-18T08:54:36Z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