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847EF17C-234D-47F4-A16F-0CE1AE6DD9BB}" xr6:coauthVersionLast="47" xr6:coauthVersionMax="47" xr10:uidLastSave="{00000000-0000-0000-0000-000000000000}"/>
  <bookViews>
    <workbookView xWindow="-108" yWindow="-108" windowWidth="23256" windowHeight="12576" xr2:uid="{3A09D785-7AFD-4733-BABB-8127BB2928D5}"/>
  </bookViews>
  <sheets>
    <sheet name="Materials Science MS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E76" i="1"/>
  <c r="D76" i="1"/>
  <c r="C76" i="1"/>
  <c r="F74" i="1"/>
  <c r="E74" i="1"/>
  <c r="F72" i="1"/>
  <c r="E72" i="1"/>
  <c r="D72" i="1"/>
  <c r="C72" i="1"/>
  <c r="F70" i="1"/>
  <c r="E70" i="1"/>
  <c r="C70" i="1"/>
  <c r="G70" i="1"/>
  <c r="F67" i="1"/>
  <c r="E67" i="1"/>
  <c r="D67" i="1"/>
  <c r="C67" i="1"/>
  <c r="F66" i="1"/>
  <c r="E66" i="1"/>
  <c r="D66" i="1"/>
  <c r="C66" i="1"/>
  <c r="F65" i="1"/>
  <c r="E65" i="1"/>
  <c r="D65" i="1"/>
  <c r="C65" i="1"/>
  <c r="O64" i="1"/>
  <c r="N64" i="1"/>
  <c r="F61" i="1"/>
  <c r="E61" i="1"/>
  <c r="D61" i="1"/>
  <c r="C61" i="1"/>
  <c r="F60" i="1"/>
  <c r="E60" i="1"/>
  <c r="D60" i="1"/>
  <c r="C60" i="1"/>
  <c r="F59" i="1"/>
  <c r="E59" i="1"/>
  <c r="D59" i="1"/>
  <c r="C59" i="1"/>
  <c r="F55" i="1"/>
  <c r="D55" i="1"/>
  <c r="C55" i="1"/>
  <c r="F53" i="1"/>
  <c r="D53" i="1"/>
  <c r="C53" i="1"/>
  <c r="O46" i="1"/>
  <c r="N46" i="1"/>
  <c r="F32" i="1"/>
  <c r="E32" i="1"/>
  <c r="D32" i="1"/>
  <c r="C32" i="1"/>
  <c r="F31" i="1"/>
  <c r="E31" i="1"/>
  <c r="D31" i="1"/>
  <c r="C31" i="1"/>
  <c r="F30" i="1"/>
  <c r="E30" i="1"/>
  <c r="D30" i="1"/>
  <c r="C30" i="1"/>
  <c r="O26" i="1"/>
  <c r="N26" i="1"/>
  <c r="O19" i="1"/>
  <c r="N19" i="1"/>
  <c r="O17" i="1"/>
  <c r="N17" i="1"/>
  <c r="G14" i="1"/>
  <c r="G12" i="1"/>
  <c r="G66" i="1"/>
  <c r="G30" i="1"/>
  <c r="G74" i="1"/>
  <c r="G67" i="1"/>
  <c r="G76" i="1"/>
  <c r="G32" i="1"/>
  <c r="G31" i="1"/>
  <c r="G65" i="1"/>
  <c r="G61" i="1"/>
  <c r="G72" i="1"/>
</calcChain>
</file>

<file path=xl/sharedStrings.xml><?xml version="1.0" encoding="utf-8"?>
<sst xmlns="http://schemas.openxmlformats.org/spreadsheetml/2006/main" count="315" uniqueCount="193">
  <si>
    <t xml:space="preserve">General structure of Materials Science MSc 2022 </t>
  </si>
  <si>
    <t>Subject code</t>
  </si>
  <si>
    <t>Subject</t>
  </si>
  <si>
    <t>Semester</t>
  </si>
  <si>
    <t>Hours</t>
  </si>
  <si>
    <t>Cr.</t>
  </si>
  <si>
    <t>Prerequisite</t>
  </si>
  <si>
    <t>Course leader</t>
  </si>
  <si>
    <t>L</t>
  </si>
  <si>
    <t>P</t>
  </si>
  <si>
    <t>Lab</t>
  </si>
  <si>
    <t>Cons</t>
  </si>
  <si>
    <t>1. Ground subjects (20 credits, depending on the previous education)</t>
  </si>
  <si>
    <t>intchemgrk20em</t>
  </si>
  <si>
    <t>Introduction of  Chemistry</t>
  </si>
  <si>
    <t>K(5)</t>
  </si>
  <si>
    <t>Zsély István</t>
  </si>
  <si>
    <t>Bevezetés a kémiába</t>
  </si>
  <si>
    <t>genchemgrk20gm</t>
  </si>
  <si>
    <t>General Chemistry seminar</t>
  </si>
  <si>
    <t>Gyj(5)</t>
  </si>
  <si>
    <t>Általános kémia szeminárium</t>
  </si>
  <si>
    <t>genchemgrk20lm</t>
  </si>
  <si>
    <t>General Chemistry laboratory</t>
  </si>
  <si>
    <t>Szalay Roland</t>
  </si>
  <si>
    <t>Általános kémia laboratóriumi gyakorlat</t>
  </si>
  <si>
    <t>genphysgrf22em</t>
  </si>
  <si>
    <t>General Physics</t>
  </si>
  <si>
    <t>Nguyen Quang Chinh</t>
  </si>
  <si>
    <t>Általános fizika</t>
  </si>
  <si>
    <t>matphysgrf22gm</t>
  </si>
  <si>
    <t>Materials Physics seminar</t>
  </si>
  <si>
    <t>Anyagfizika szeminárium</t>
  </si>
  <si>
    <t>matphysgrf20lm</t>
  </si>
  <si>
    <t xml:space="preserve">Laboratory for Materials Physics  </t>
  </si>
  <si>
    <t>Dankházi Zoltán</t>
  </si>
  <si>
    <t>Anyagfizika laboratórium</t>
  </si>
  <si>
    <t>Total contact hours</t>
  </si>
  <si>
    <t>Required credits</t>
  </si>
  <si>
    <t>Total colloquium</t>
  </si>
  <si>
    <t>2. Compulsory basic courses</t>
  </si>
  <si>
    <t>anyfiz1f20em</t>
  </si>
  <si>
    <t xml:space="preserve">Materials physics I </t>
  </si>
  <si>
    <t>x</t>
  </si>
  <si>
    <t>Kovács Zsolt</t>
  </si>
  <si>
    <t xml:space="preserve">Anyagfizika I  </t>
  </si>
  <si>
    <t>anyfiz2f17em</t>
  </si>
  <si>
    <t>Materials physics II</t>
  </si>
  <si>
    <t>s</t>
  </si>
  <si>
    <t>Anyagfizika II</t>
  </si>
  <si>
    <t>anykem1k17em</t>
  </si>
  <si>
    <t>Materials Chemistry I</t>
  </si>
  <si>
    <t>Sinkó Katalin</t>
  </si>
  <si>
    <t>Kémiai anyagtudomány I</t>
  </si>
  <si>
    <t>anykem2k17em</t>
  </si>
  <si>
    <t>Materials Chemistry II</t>
  </si>
  <si>
    <t>Gyulai Gergő</t>
  </si>
  <si>
    <t>Kémiai anyagtudomány II</t>
  </si>
  <si>
    <t>anyfizf17em</t>
  </si>
  <si>
    <t>Application of solid state physics in materials sciences</t>
  </si>
  <si>
    <t>Szécsényi Gábor</t>
  </si>
  <si>
    <t>Szilárdtestfizika alkalmazása az anyagtudományban</t>
  </si>
  <si>
    <t>keramiak17em</t>
  </si>
  <si>
    <t>Advanced Ceramic Materials</t>
  </si>
  <si>
    <t>Korszerű kerámia anyagok</t>
  </si>
  <si>
    <t>rpcnanophf20em</t>
  </si>
  <si>
    <t>Nanophysics</t>
  </si>
  <si>
    <t>Révész Ádám</t>
  </si>
  <si>
    <t>Nanofizika</t>
  </si>
  <si>
    <t>bioanyk17em</t>
  </si>
  <si>
    <t>Biomaterials</t>
  </si>
  <si>
    <t>Varga Imre</t>
  </si>
  <si>
    <t>Bioanyagok</t>
  </si>
  <si>
    <t>polimatk17em</t>
  </si>
  <si>
    <t>Polymers</t>
  </si>
  <si>
    <t>Iván Béla</t>
  </si>
  <si>
    <t>Polimerek</t>
  </si>
  <si>
    <t>anyszerkv1f17em</t>
  </si>
  <si>
    <t>Structural Investigation Techniques in Materials Science I</t>
  </si>
  <si>
    <t>Gubicza Jenő</t>
  </si>
  <si>
    <t>Anyagtudomány szerkezet-vizsgálati módszerei I.</t>
  </si>
  <si>
    <t>anyszerkv2k17em</t>
  </si>
  <si>
    <t>Structural Investigation Techniques in Materials Science II</t>
  </si>
  <si>
    <t>Anyagtudomány szerkezet-vizsgálati módszerei II.</t>
  </si>
  <si>
    <t>anyvizsf17lm</t>
  </si>
  <si>
    <t>Laboratory for structural investigation techniques</t>
  </si>
  <si>
    <t>Anyagvizsgálati módszerek laboratórium</t>
  </si>
  <si>
    <t>kemprepk17lm</t>
  </si>
  <si>
    <t xml:space="preserve">Chemical practices for materials preparation </t>
  </si>
  <si>
    <t>Kémiai preparativ gyakorlat az anyagtudományban</t>
  </si>
  <si>
    <t>anyszerkvk17lm</t>
  </si>
  <si>
    <t xml:space="preserve">Laboratory for materials structures </t>
  </si>
  <si>
    <t>Anyagszerkezet vizsgálati laboratórium</t>
  </si>
  <si>
    <t>Total credits</t>
  </si>
  <si>
    <t>nanostk20em</t>
  </si>
  <si>
    <t>Nanoscience and nanotechnology</t>
  </si>
  <si>
    <t>Mészáros Róbert</t>
  </si>
  <si>
    <t>Nanotudomány és nanotechnológia</t>
  </si>
  <si>
    <t>amcnanof22em</t>
  </si>
  <si>
    <t xml:space="preserve">Carbon nanostructures   </t>
  </si>
  <si>
    <t>Kürti Jenő</t>
  </si>
  <si>
    <t>Szén nanoszerkezetek</t>
  </si>
  <si>
    <t>xpsk22em</t>
  </si>
  <si>
    <t>The XPS Technique and its Application</t>
  </si>
  <si>
    <t>Mohai Miklós</t>
  </si>
  <si>
    <t>Az XPS alapjai és felületkémiai alkalmazásai</t>
  </si>
  <si>
    <t>elmszerkk17em</t>
  </si>
  <si>
    <t xml:space="preserve">Theoretical  research of material’s structure  </t>
  </si>
  <si>
    <t>Surján Péter</t>
  </si>
  <si>
    <t>Elméleti anyagszerkezet kutatás</t>
  </si>
  <si>
    <t>szilmechf20em</t>
  </si>
  <si>
    <t>Mechanical properties of solids</t>
  </si>
  <si>
    <t>Szilárd testek mechanikai tulajdonságai</t>
  </si>
  <si>
    <t>biophys1f20ex</t>
  </si>
  <si>
    <t>Biophysics 1</t>
  </si>
  <si>
    <t>Derényi Imre</t>
  </si>
  <si>
    <t>Biofizika 1</t>
  </si>
  <si>
    <t>szolgelk22em</t>
  </si>
  <si>
    <t>Sol-gel method</t>
  </si>
  <si>
    <t>Szol-gél módszer</t>
  </si>
  <si>
    <t>fizmodf20em</t>
  </si>
  <si>
    <t>Physical methods for production of new  materials</t>
  </si>
  <si>
    <t>Fizikai módszerek új anyagok előállítására</t>
  </si>
  <si>
    <t>onszervk17em</t>
  </si>
  <si>
    <t xml:space="preserve">Self-assembly, biosensors    </t>
  </si>
  <si>
    <t>Önszerveződés, bioszenzorok</t>
  </si>
  <si>
    <t>szamgepf22em</t>
  </si>
  <si>
    <t xml:space="preserve">Numerical methods in materials science    </t>
  </si>
  <si>
    <t>Groma István</t>
  </si>
  <si>
    <t>Számítógépes anyagtudomány</t>
  </si>
  <si>
    <t>kemkink17em</t>
  </si>
  <si>
    <t xml:space="preserve">Chemical kinetics  </t>
  </si>
  <si>
    <t>Túri László</t>
  </si>
  <si>
    <t>Kémiai kinetika</t>
  </si>
  <si>
    <t>miknanof17em</t>
  </si>
  <si>
    <t>Introduction to micro- and nanotechnologies</t>
  </si>
  <si>
    <t>Bevezetés a mikro- és nanotechnológiába</t>
  </si>
  <si>
    <t>hatarfelk17em</t>
  </si>
  <si>
    <t>Interfacial Chemistry</t>
  </si>
  <si>
    <t>Határfelületi kémia</t>
  </si>
  <si>
    <t>rpcexpcmpf20em</t>
  </si>
  <si>
    <t>Experimental Methods in Condensed Matter Physics</t>
  </si>
  <si>
    <t>A kondenzáltanyag-fizika kísérleti módszerei</t>
  </si>
  <si>
    <t>bionanofk17em</t>
  </si>
  <si>
    <t>Biological nanostructures</t>
  </si>
  <si>
    <t>Bóta Attila</t>
  </si>
  <si>
    <t>Biológiai nanoszerkezetek</t>
  </si>
  <si>
    <t>cmsemicf20em</t>
  </si>
  <si>
    <t xml:space="preserve">Physics of semiconductor and electronic devices </t>
  </si>
  <si>
    <t>Félvezető és elektronikus eszközök fizikája</t>
  </si>
  <si>
    <t>neutrf20em</t>
  </si>
  <si>
    <t>Materials testing by modern neutron techniques</t>
  </si>
  <si>
    <t>Pusztai László</t>
  </si>
  <si>
    <t>Anyagvizsgálatok modern neutron technikával</t>
  </si>
  <si>
    <t>Mobility</t>
  </si>
  <si>
    <t>Mobilitás</t>
  </si>
  <si>
    <t>nanordszf17sm</t>
  </si>
  <si>
    <t xml:space="preserve">Seminar for nanosystems    </t>
  </si>
  <si>
    <t>Ábrahám Ágnes</t>
  </si>
  <si>
    <t>Nanorendszerek szemináriuma</t>
  </si>
  <si>
    <t>anytudk17sm</t>
  </si>
  <si>
    <t>Seminar for materials science </t>
  </si>
  <si>
    <t>Anyagtudományi szeminárium</t>
  </si>
  <si>
    <t>4. Consultation of diploma degree</t>
  </si>
  <si>
    <t>diplm1fk22dm</t>
  </si>
  <si>
    <t>Consultation of diploma degree I</t>
  </si>
  <si>
    <t>Diplomamunka konzultáció I</t>
  </si>
  <si>
    <t>diplm2fk22dm</t>
  </si>
  <si>
    <t>Consultation of diploma degree II</t>
  </si>
  <si>
    <t>w</t>
  </si>
  <si>
    <t>Diplomamunka konzultáció II</t>
  </si>
  <si>
    <t xml:space="preserve">Special lecture courses </t>
  </si>
  <si>
    <t>Szabadon választható tárgyak</t>
  </si>
  <si>
    <t>TOTAL</t>
  </si>
  <si>
    <t>Assesment</t>
  </si>
  <si>
    <t>Subject name in Hungarian</t>
  </si>
  <si>
    <t>Ass.</t>
  </si>
  <si>
    <t>L = lecture</t>
  </si>
  <si>
    <t>P = practice</t>
  </si>
  <si>
    <t>Cons = consultation</t>
  </si>
  <si>
    <t>Lab = laboratory</t>
  </si>
  <si>
    <t>x = compulsory subject</t>
  </si>
  <si>
    <t>5. Special lecture courses (6 credits are required)</t>
  </si>
  <si>
    <t>Gyj(5) = practice mark (five-point scale)</t>
  </si>
  <si>
    <t>Programme coordinator: dr. Katalin SINKÓ</t>
  </si>
  <si>
    <t>K(5) = colloquium (five-point scale)</t>
  </si>
  <si>
    <t>s = strong (must be completed in a previous semester)</t>
  </si>
  <si>
    <t>w = weak (can be completed in a previous or in the same semester)</t>
  </si>
  <si>
    <t>e</t>
  </si>
  <si>
    <t>e = compulsory elective subject</t>
  </si>
  <si>
    <t>3. Compulsory elective subjects</t>
  </si>
  <si>
    <t>3.a. Compulsory elective subjects (22 credits are required)</t>
  </si>
  <si>
    <t>3.b. Compulsory elective subjects (2 credits are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</si>
</sst>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25"/>
      <name val="Arial"/>
      <family val="2"/>
      <charset val="238"/>
    </font>
    <font>
      <sz val="10"/>
      <name val="Garamond"/>
      <family val="1"/>
      <charset val="238"/>
    </font>
    <font>
      <b/>
      <sz val="10"/>
      <color indexed="54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trike/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color rgb="FF7F7F7F"/>
      <name val="Calibri"/>
      <family val="2"/>
      <scheme val="minor"/>
    </font>
    <font>
      <b/>
      <sz val="10"/>
      <color rgb="FFFF0000"/>
      <name val="Arial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theme="4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0"/>
      <color rgb="FF99336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</cellStyleXfs>
  <cellXfs count="218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0" fontId="5" fillId="4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1" fillId="0" borderId="3" xfId="2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2" borderId="6" xfId="2" applyFont="1" applyFill="1" applyBorder="1" applyAlignment="1">
      <alignment vertical="center"/>
    </xf>
    <xf numFmtId="0" fontId="6" fillId="0" borderId="9" xfId="2" applyFont="1" applyBorder="1" applyAlignment="1">
      <alignment vertical="top" wrapText="1"/>
    </xf>
    <xf numFmtId="0" fontId="1" fillId="0" borderId="3" xfId="2" applyBorder="1" applyAlignment="1">
      <alignment vertical="top" wrapText="1"/>
    </xf>
    <xf numFmtId="0" fontId="1" fillId="0" borderId="0" xfId="2" applyAlignment="1">
      <alignment vertical="center"/>
    </xf>
    <xf numFmtId="0" fontId="19" fillId="2" borderId="8" xfId="2" applyFont="1" applyFill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/>
    </xf>
    <xf numFmtId="0" fontId="1" fillId="0" borderId="9" xfId="2" applyBorder="1" applyAlignment="1">
      <alignment vertical="center"/>
    </xf>
    <xf numFmtId="0" fontId="1" fillId="0" borderId="8" xfId="1" applyFont="1" applyFill="1" applyBorder="1" applyAlignment="1">
      <alignment vertical="center"/>
    </xf>
    <xf numFmtId="0" fontId="5" fillId="0" borderId="10" xfId="2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0" fontId="5" fillId="0" borderId="11" xfId="2" applyFont="1" applyBorder="1" applyAlignment="1">
      <alignment vertical="top" wrapText="1"/>
    </xf>
    <xf numFmtId="0" fontId="6" fillId="0" borderId="10" xfId="2" applyFont="1" applyBorder="1" applyAlignment="1">
      <alignment horizontal="center" vertical="center"/>
    </xf>
    <xf numFmtId="0" fontId="6" fillId="0" borderId="12" xfId="2" applyFont="1" applyBorder="1" applyAlignment="1">
      <alignment horizontal="left" vertical="center"/>
    </xf>
    <xf numFmtId="0" fontId="6" fillId="0" borderId="8" xfId="5" applyFont="1" applyBorder="1" applyAlignment="1">
      <alignment horizontal="left" vertical="center"/>
    </xf>
    <xf numFmtId="0" fontId="1" fillId="0" borderId="13" xfId="2" applyBorder="1" applyAlignment="1">
      <alignment horizontal="left" vertical="center"/>
    </xf>
    <xf numFmtId="164" fontId="8" fillId="3" borderId="14" xfId="2" applyNumberFormat="1" applyFont="1" applyFill="1" applyBorder="1" applyAlignment="1">
      <alignment horizontal="center" vertical="center"/>
    </xf>
    <xf numFmtId="164" fontId="8" fillId="3" borderId="15" xfId="2" applyNumberFormat="1" applyFont="1" applyFill="1" applyBorder="1" applyAlignment="1">
      <alignment horizontal="center" vertical="center"/>
    </xf>
    <xf numFmtId="164" fontId="8" fillId="3" borderId="16" xfId="2" applyNumberFormat="1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9" fillId="0" borderId="0" xfId="2" applyFont="1"/>
    <xf numFmtId="164" fontId="10" fillId="3" borderId="18" xfId="2" applyNumberFormat="1" applyFont="1" applyFill="1" applyBorder="1" applyAlignment="1">
      <alignment horizontal="center" vertical="center"/>
    </xf>
    <xf numFmtId="164" fontId="10" fillId="3" borderId="19" xfId="2" applyNumberFormat="1" applyFont="1" applyFill="1" applyBorder="1" applyAlignment="1">
      <alignment horizontal="center" vertical="center"/>
    </xf>
    <xf numFmtId="164" fontId="10" fillId="3" borderId="20" xfId="2" applyNumberFormat="1" applyFont="1" applyFill="1" applyBorder="1" applyAlignment="1">
      <alignment horizontal="center" vertical="center"/>
    </xf>
    <xf numFmtId="164" fontId="11" fillId="3" borderId="21" xfId="2" applyNumberFormat="1" applyFont="1" applyFill="1" applyBorder="1" applyAlignment="1">
      <alignment horizontal="center" vertical="center"/>
    </xf>
    <xf numFmtId="164" fontId="11" fillId="3" borderId="22" xfId="2" applyNumberFormat="1" applyFont="1" applyFill="1" applyBorder="1" applyAlignment="1">
      <alignment horizontal="center" vertical="center"/>
    </xf>
    <xf numFmtId="164" fontId="11" fillId="3" borderId="23" xfId="2" applyNumberFormat="1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1" fillId="0" borderId="8" xfId="5" applyFont="1" applyBorder="1" applyAlignment="1">
      <alignment horizontal="center" vertical="center"/>
    </xf>
    <xf numFmtId="0" fontId="1" fillId="0" borderId="3" xfId="3" applyBorder="1" applyAlignment="1">
      <alignment vertical="top" wrapText="1"/>
    </xf>
    <xf numFmtId="0" fontId="5" fillId="0" borderId="24" xfId="2" applyFont="1" applyBorder="1" applyAlignment="1">
      <alignment vertical="center"/>
    </xf>
    <xf numFmtId="0" fontId="13" fillId="0" borderId="25" xfId="2" applyFont="1" applyBorder="1"/>
    <xf numFmtId="0" fontId="5" fillId="0" borderId="8" xfId="5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6" xfId="2" applyFont="1" applyBorder="1" applyAlignment="1">
      <alignment vertical="center"/>
    </xf>
    <xf numFmtId="0" fontId="14" fillId="0" borderId="11" xfId="2" applyFont="1" applyBorder="1" applyAlignment="1">
      <alignment vertical="top" wrapText="1"/>
    </xf>
    <xf numFmtId="0" fontId="5" fillId="3" borderId="26" xfId="2" applyFont="1" applyFill="1" applyBorder="1" applyAlignment="1">
      <alignment horizontal="center" vertical="center"/>
    </xf>
    <xf numFmtId="164" fontId="11" fillId="3" borderId="27" xfId="2" applyNumberFormat="1" applyFont="1" applyFill="1" applyBorder="1" applyAlignment="1">
      <alignment horizontal="center" vertical="center"/>
    </xf>
    <xf numFmtId="164" fontId="11" fillId="3" borderId="28" xfId="2" applyNumberFormat="1" applyFont="1" applyFill="1" applyBorder="1" applyAlignment="1">
      <alignment horizontal="center" vertical="center"/>
    </xf>
    <xf numFmtId="0" fontId="5" fillId="4" borderId="10" xfId="5" applyFont="1" applyFill="1" applyBorder="1" applyAlignment="1">
      <alignment vertical="center"/>
    </xf>
    <xf numFmtId="0" fontId="5" fillId="4" borderId="11" xfId="5" applyFont="1" applyFill="1" applyBorder="1" applyAlignment="1">
      <alignment vertical="center"/>
    </xf>
    <xf numFmtId="0" fontId="5" fillId="4" borderId="10" xfId="2" applyFont="1" applyFill="1" applyBorder="1" applyAlignment="1">
      <alignment vertical="center"/>
    </xf>
    <xf numFmtId="0" fontId="5" fillId="4" borderId="8" xfId="2" applyFont="1" applyFill="1" applyBorder="1" applyAlignment="1">
      <alignment vertical="center"/>
    </xf>
    <xf numFmtId="0" fontId="5" fillId="4" borderId="11" xfId="2" applyFont="1" applyFill="1" applyBorder="1" applyAlignment="1">
      <alignment vertical="center"/>
    </xf>
    <xf numFmtId="0" fontId="5" fillId="4" borderId="10" xfId="2" applyFont="1" applyFill="1" applyBorder="1" applyAlignment="1">
      <alignment horizontal="center" vertical="center"/>
    </xf>
    <xf numFmtId="0" fontId="5" fillId="4" borderId="8" xfId="2" applyFont="1" applyFill="1" applyBorder="1" applyAlignment="1">
      <alignment horizontal="center" vertical="center"/>
    </xf>
    <xf numFmtId="0" fontId="5" fillId="2" borderId="29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" fillId="0" borderId="6" xfId="2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1" fillId="0" borderId="30" xfId="2" applyBorder="1" applyAlignment="1">
      <alignment vertical="top" wrapText="1"/>
    </xf>
    <xf numFmtId="0" fontId="1" fillId="0" borderId="3" xfId="2" applyBorder="1" applyAlignment="1">
      <alignment horizontal="left" vertical="center"/>
    </xf>
    <xf numFmtId="0" fontId="1" fillId="0" borderId="13" xfId="2" applyBorder="1" applyAlignment="1">
      <alignment vertical="top" wrapText="1"/>
    </xf>
    <xf numFmtId="0" fontId="1" fillId="0" borderId="3" xfId="3" applyBorder="1" applyAlignment="1">
      <alignment horizontal="left" vertical="top" wrapText="1"/>
    </xf>
    <xf numFmtId="0" fontId="5" fillId="0" borderId="8" xfId="2" applyFont="1" applyBorder="1" applyAlignment="1">
      <alignment vertical="top" wrapText="1"/>
    </xf>
    <xf numFmtId="164" fontId="20" fillId="5" borderId="4" xfId="2" applyNumberFormat="1" applyFont="1" applyFill="1" applyBorder="1" applyAlignment="1">
      <alignment horizontal="center" vertical="center"/>
    </xf>
    <xf numFmtId="164" fontId="20" fillId="5" borderId="6" xfId="2" applyNumberFormat="1" applyFont="1" applyFill="1" applyBorder="1" applyAlignment="1">
      <alignment horizontal="center" vertical="center"/>
    </xf>
    <xf numFmtId="164" fontId="20" fillId="5" borderId="9" xfId="2" applyNumberFormat="1" applyFont="1" applyFill="1" applyBorder="1" applyAlignment="1">
      <alignment horizontal="center" vertical="center"/>
    </xf>
    <xf numFmtId="164" fontId="21" fillId="5" borderId="4" xfId="2" applyNumberFormat="1" applyFont="1" applyFill="1" applyBorder="1" applyAlignment="1">
      <alignment horizontal="center" vertical="center"/>
    </xf>
    <xf numFmtId="164" fontId="21" fillId="5" borderId="6" xfId="2" applyNumberFormat="1" applyFont="1" applyFill="1" applyBorder="1" applyAlignment="1">
      <alignment horizontal="center" vertical="center"/>
    </xf>
    <xf numFmtId="164" fontId="21" fillId="5" borderId="9" xfId="2" applyNumberFormat="1" applyFont="1" applyFill="1" applyBorder="1" applyAlignment="1">
      <alignment horizontal="center" vertical="center"/>
    </xf>
    <xf numFmtId="164" fontId="22" fillId="5" borderId="4" xfId="2" applyNumberFormat="1" applyFont="1" applyFill="1" applyBorder="1" applyAlignment="1">
      <alignment horizontal="center" vertical="center"/>
    </xf>
    <xf numFmtId="164" fontId="22" fillId="5" borderId="6" xfId="2" applyNumberFormat="1" applyFont="1" applyFill="1" applyBorder="1" applyAlignment="1">
      <alignment horizontal="center" vertical="center"/>
    </xf>
    <xf numFmtId="164" fontId="22" fillId="5" borderId="9" xfId="2" applyNumberFormat="1" applyFont="1" applyFill="1" applyBorder="1" applyAlignment="1">
      <alignment horizontal="center" vertical="center"/>
    </xf>
    <xf numFmtId="0" fontId="6" fillId="0" borderId="6" xfId="2" applyFont="1" applyBorder="1" applyAlignment="1">
      <alignment vertical="center"/>
    </xf>
    <xf numFmtId="164" fontId="21" fillId="5" borderId="10" xfId="2" applyNumberFormat="1" applyFont="1" applyFill="1" applyBorder="1" applyAlignment="1">
      <alignment horizontal="center" vertical="center"/>
    </xf>
    <xf numFmtId="164" fontId="21" fillId="5" borderId="5" xfId="2" applyNumberFormat="1" applyFont="1" applyFill="1" applyBorder="1" applyAlignment="1">
      <alignment horizontal="center" vertical="center"/>
    </xf>
    <xf numFmtId="0" fontId="1" fillId="0" borderId="0" xfId="2" applyAlignment="1">
      <alignment horizontal="left"/>
    </xf>
    <xf numFmtId="0" fontId="23" fillId="0" borderId="0" xfId="2" applyFont="1" applyAlignment="1">
      <alignment vertical="center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5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5" fillId="0" borderId="11" xfId="2" applyFont="1" applyBorder="1" applyAlignment="1">
      <alignment vertical="top"/>
    </xf>
    <xf numFmtId="0" fontId="1" fillId="0" borderId="3" xfId="2" applyBorder="1" applyAlignment="1">
      <alignment vertical="top"/>
    </xf>
    <xf numFmtId="0" fontId="1" fillId="0" borderId="0" xfId="2" applyAlignment="1">
      <alignment vertical="top"/>
    </xf>
    <xf numFmtId="0" fontId="5" fillId="0" borderId="4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5" fillId="0" borderId="3" xfId="2" applyFont="1" applyBorder="1" applyAlignment="1">
      <alignment horizontal="center" vertical="top"/>
    </xf>
    <xf numFmtId="0" fontId="5" fillId="2" borderId="8" xfId="2" applyFont="1" applyFill="1" applyBorder="1" applyAlignment="1">
      <alignment horizontal="center" vertical="top"/>
    </xf>
    <xf numFmtId="0" fontId="5" fillId="2" borderId="6" xfId="2" applyFont="1" applyFill="1" applyBorder="1" applyAlignment="1">
      <alignment horizontal="center" vertical="top"/>
    </xf>
    <xf numFmtId="0" fontId="6" fillId="0" borderId="11" xfId="2" applyFont="1" applyBorder="1" applyAlignment="1">
      <alignment vertical="top"/>
    </xf>
    <xf numFmtId="0" fontId="5" fillId="4" borderId="31" xfId="2" applyFont="1" applyFill="1" applyBorder="1" applyAlignment="1">
      <alignment horizontal="center"/>
    </xf>
    <xf numFmtId="0" fontId="5" fillId="4" borderId="2" xfId="2" applyFont="1" applyFill="1" applyBorder="1" applyAlignment="1">
      <alignment horizontal="center"/>
    </xf>
    <xf numFmtId="0" fontId="5" fillId="0" borderId="32" xfId="2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0" fontId="1" fillId="0" borderId="3" xfId="2" applyFont="1" applyBorder="1" applyAlignment="1">
      <alignment vertical="center"/>
    </xf>
    <xf numFmtId="0" fontId="5" fillId="5" borderId="10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12" fillId="0" borderId="34" xfId="2" applyFont="1" applyBorder="1" applyAlignment="1">
      <alignment wrapText="1"/>
    </xf>
    <xf numFmtId="0" fontId="1" fillId="0" borderId="3" xfId="3" applyBorder="1" applyAlignment="1">
      <alignment vertical="top"/>
    </xf>
    <xf numFmtId="0" fontId="1" fillId="0" borderId="0" xfId="2" applyAlignment="1">
      <alignment wrapText="1"/>
    </xf>
    <xf numFmtId="0" fontId="1" fillId="0" borderId="3" xfId="2" applyFill="1" applyBorder="1" applyAlignment="1"/>
    <xf numFmtId="0" fontId="1" fillId="0" borderId="0" xfId="2" applyAlignment="1">
      <alignment vertical="top" wrapText="1"/>
    </xf>
    <xf numFmtId="0" fontId="1" fillId="0" borderId="34" xfId="2" applyBorder="1" applyAlignment="1">
      <alignment wrapText="1"/>
    </xf>
    <xf numFmtId="0" fontId="1" fillId="0" borderId="3" xfId="2" applyFont="1" applyBorder="1" applyAlignment="1">
      <alignment vertical="top"/>
    </xf>
    <xf numFmtId="0" fontId="1" fillId="0" borderId="3" xfId="2" applyFont="1" applyFill="1" applyBorder="1" applyAlignment="1">
      <alignment vertical="top"/>
    </xf>
    <xf numFmtId="0" fontId="1" fillId="0" borderId="3" xfId="2" applyFont="1" applyBorder="1" applyAlignment="1"/>
    <xf numFmtId="0" fontId="1" fillId="0" borderId="35" xfId="2" applyFill="1" applyBorder="1" applyAlignment="1">
      <alignment vertical="center"/>
    </xf>
    <xf numFmtId="0" fontId="15" fillId="0" borderId="11" xfId="2" applyFont="1" applyFill="1" applyBorder="1"/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vertical="center"/>
    </xf>
    <xf numFmtId="0" fontId="5" fillId="0" borderId="8" xfId="2" applyFont="1" applyFill="1" applyBorder="1" applyAlignment="1">
      <alignment vertical="top" wrapText="1"/>
    </xf>
    <xf numFmtId="0" fontId="1" fillId="0" borderId="3" xfId="2" applyFill="1" applyBorder="1" applyAlignment="1">
      <alignment vertical="top" wrapText="1"/>
    </xf>
    <xf numFmtId="0" fontId="1" fillId="0" borderId="3" xfId="3" applyFill="1" applyBorder="1" applyAlignment="1">
      <alignment vertical="top" wrapText="1"/>
    </xf>
    <xf numFmtId="0" fontId="1" fillId="0" borderId="0" xfId="2" applyFill="1" applyAlignment="1">
      <alignment vertical="center"/>
    </xf>
    <xf numFmtId="0" fontId="5" fillId="4" borderId="31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vertical="center"/>
    </xf>
    <xf numFmtId="0" fontId="5" fillId="5" borderId="10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5" fillId="4" borderId="10" xfId="2" applyFont="1" applyFill="1" applyBorder="1" applyAlignment="1">
      <alignment horizontal="center" vertical="center"/>
    </xf>
    <xf numFmtId="0" fontId="5" fillId="4" borderId="8" xfId="2" applyFont="1" applyFill="1" applyBorder="1" applyAlignment="1">
      <alignment horizontal="center" vertical="center"/>
    </xf>
    <xf numFmtId="0" fontId="5" fillId="4" borderId="11" xfId="2" applyFont="1" applyFill="1" applyBorder="1" applyAlignment="1">
      <alignment horizontal="center" vertical="center"/>
    </xf>
    <xf numFmtId="0" fontId="1" fillId="5" borderId="11" xfId="1" applyFont="1" applyFill="1" applyBorder="1" applyAlignment="1">
      <alignment vertical="center"/>
    </xf>
    <xf numFmtId="0" fontId="1" fillId="5" borderId="36" xfId="2" applyFill="1" applyBorder="1"/>
    <xf numFmtId="0" fontId="12" fillId="5" borderId="37" xfId="2" applyFont="1" applyFill="1" applyBorder="1"/>
    <xf numFmtId="0" fontId="1" fillId="5" borderId="11" xfId="2" applyFill="1" applyBorder="1" applyAlignment="1">
      <alignment vertical="center"/>
    </xf>
    <xf numFmtId="0" fontId="4" fillId="4" borderId="38" xfId="2" applyFont="1" applyFill="1" applyBorder="1" applyAlignment="1">
      <alignment horizontal="center" vertical="center"/>
    </xf>
    <xf numFmtId="0" fontId="5" fillId="4" borderId="39" xfId="2" applyFont="1" applyFill="1" applyBorder="1" applyAlignment="1">
      <alignment horizontal="left" vertical="center"/>
    </xf>
    <xf numFmtId="0" fontId="1" fillId="0" borderId="40" xfId="2" applyBorder="1" applyAlignment="1">
      <alignment vertical="center"/>
    </xf>
    <xf numFmtId="0" fontId="1" fillId="0" borderId="35" xfId="2" applyBorder="1" applyAlignment="1">
      <alignment vertical="center"/>
    </xf>
    <xf numFmtId="0" fontId="1" fillId="2" borderId="35" xfId="2" applyFill="1" applyBorder="1" applyAlignment="1">
      <alignment vertical="center"/>
    </xf>
    <xf numFmtId="164" fontId="21" fillId="5" borderId="41" xfId="2" applyNumberFormat="1" applyFont="1" applyFill="1" applyBorder="1" applyAlignment="1">
      <alignment horizontal="center" vertical="center"/>
    </xf>
    <xf numFmtId="164" fontId="21" fillId="5" borderId="42" xfId="2" applyNumberFormat="1" applyFont="1" applyFill="1" applyBorder="1" applyAlignment="1">
      <alignment horizontal="center" vertical="center"/>
    </xf>
    <xf numFmtId="164" fontId="21" fillId="5" borderId="43" xfId="2" applyNumberFormat="1" applyFont="1" applyFill="1" applyBorder="1" applyAlignment="1">
      <alignment horizontal="center" vertical="center"/>
    </xf>
    <xf numFmtId="0" fontId="5" fillId="5" borderId="41" xfId="2" applyFont="1" applyFill="1" applyBorder="1" applyAlignment="1">
      <alignment horizontal="center" vertical="center"/>
    </xf>
    <xf numFmtId="0" fontId="5" fillId="5" borderId="44" xfId="2" applyFont="1" applyFill="1" applyBorder="1" applyAlignment="1">
      <alignment horizontal="center" vertical="center"/>
    </xf>
    <xf numFmtId="0" fontId="1" fillId="5" borderId="45" xfId="2" applyFill="1" applyBorder="1" applyAlignment="1">
      <alignment vertical="center"/>
    </xf>
    <xf numFmtId="0" fontId="4" fillId="4" borderId="46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left" vertical="center"/>
    </xf>
    <xf numFmtId="0" fontId="5" fillId="3" borderId="47" xfId="2" applyFont="1" applyFill="1" applyBorder="1" applyAlignment="1">
      <alignment horizontal="left" vertical="center"/>
    </xf>
    <xf numFmtId="0" fontId="5" fillId="4" borderId="13" xfId="2" applyFont="1" applyFill="1" applyBorder="1" applyAlignment="1">
      <alignment horizontal="center" vertical="center"/>
    </xf>
    <xf numFmtId="0" fontId="5" fillId="4" borderId="13" xfId="2" applyFont="1" applyFill="1" applyBorder="1" applyAlignment="1">
      <alignment vertical="center"/>
    </xf>
    <xf numFmtId="0" fontId="1" fillId="0" borderId="11" xfId="2" applyBorder="1" applyAlignment="1">
      <alignment vertical="top" wrapText="1"/>
    </xf>
    <xf numFmtId="0" fontId="5" fillId="5" borderId="3" xfId="2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5" fillId="5" borderId="48" xfId="2" applyFont="1" applyFill="1" applyBorder="1" applyAlignment="1">
      <alignment horizontal="center" vertical="center"/>
    </xf>
    <xf numFmtId="0" fontId="4" fillId="4" borderId="12" xfId="2" applyFont="1" applyFill="1" applyBorder="1" applyAlignment="1">
      <alignment horizontal="center" vertical="center"/>
    </xf>
    <xf numFmtId="0" fontId="5" fillId="3" borderId="49" xfId="2" applyFont="1" applyFill="1" applyBorder="1" applyAlignment="1">
      <alignment horizontal="center" vertical="center"/>
    </xf>
    <xf numFmtId="0" fontId="5" fillId="3" borderId="50" xfId="2" applyFont="1" applyFill="1" applyBorder="1" applyAlignment="1">
      <alignment horizontal="left" vertical="center"/>
    </xf>
    <xf numFmtId="0" fontId="5" fillId="3" borderId="50" xfId="2" applyFont="1" applyFill="1" applyBorder="1" applyAlignment="1">
      <alignment horizontal="center" vertical="center"/>
    </xf>
    <xf numFmtId="0" fontId="5" fillId="4" borderId="12" xfId="2" applyFont="1" applyFill="1" applyBorder="1" applyAlignment="1">
      <alignment horizontal="center" vertical="center"/>
    </xf>
    <xf numFmtId="0" fontId="5" fillId="3" borderId="51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vertical="center"/>
    </xf>
    <xf numFmtId="0" fontId="5" fillId="5" borderId="6" xfId="2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vertical="center"/>
    </xf>
    <xf numFmtId="0" fontId="5" fillId="4" borderId="6" xfId="2" applyFont="1" applyFill="1" applyBorder="1" applyAlignment="1">
      <alignment horizontal="center" vertical="center"/>
    </xf>
    <xf numFmtId="0" fontId="5" fillId="5" borderId="42" xfId="2" applyFont="1" applyFill="1" applyBorder="1" applyAlignment="1">
      <alignment horizontal="center" vertical="center"/>
    </xf>
    <xf numFmtId="0" fontId="16" fillId="0" borderId="0" xfId="2" applyFont="1" applyAlignment="1">
      <alignment horizontal="left"/>
    </xf>
    <xf numFmtId="0" fontId="16" fillId="0" borderId="0" xfId="4" applyFont="1" applyAlignment="1">
      <alignment horizontal="left"/>
    </xf>
    <xf numFmtId="0" fontId="19" fillId="0" borderId="0" xfId="2" applyFont="1" applyAlignment="1">
      <alignment horizontal="left"/>
    </xf>
    <xf numFmtId="0" fontId="11" fillId="3" borderId="65" xfId="2" applyFont="1" applyFill="1" applyBorder="1" applyAlignment="1">
      <alignment horizontal="right" vertical="center"/>
    </xf>
    <xf numFmtId="164" fontId="21" fillId="5" borderId="41" xfId="2" applyNumberFormat="1" applyFont="1" applyFill="1" applyBorder="1" applyAlignment="1">
      <alignment horizontal="center" vertical="center"/>
    </xf>
    <xf numFmtId="0" fontId="21" fillId="5" borderId="44" xfId="2" applyFont="1" applyFill="1" applyBorder="1" applyAlignment="1">
      <alignment horizontal="center" vertical="center"/>
    </xf>
    <xf numFmtId="0" fontId="21" fillId="5" borderId="45" xfId="2" applyFont="1" applyFill="1" applyBorder="1" applyAlignment="1">
      <alignment horizontal="center" vertical="center"/>
    </xf>
    <xf numFmtId="0" fontId="10" fillId="6" borderId="63" xfId="2" applyFont="1" applyFill="1" applyBorder="1" applyAlignment="1">
      <alignment horizontal="right" vertical="center"/>
    </xf>
    <xf numFmtId="164" fontId="10" fillId="3" borderId="63" xfId="2" applyNumberFormat="1" applyFont="1" applyFill="1" applyBorder="1" applyAlignment="1">
      <alignment horizontal="center" vertical="center"/>
    </xf>
    <xf numFmtId="0" fontId="11" fillId="3" borderId="63" xfId="2" applyFont="1" applyFill="1" applyBorder="1" applyAlignment="1">
      <alignment horizontal="right" vertical="center"/>
    </xf>
    <xf numFmtId="164" fontId="21" fillId="5" borderId="10" xfId="2" applyNumberFormat="1" applyFont="1" applyFill="1" applyBorder="1" applyAlignment="1">
      <alignment horizontal="center" vertical="center"/>
    </xf>
    <xf numFmtId="0" fontId="21" fillId="5" borderId="8" xfId="2" applyFont="1" applyFill="1" applyBorder="1" applyAlignment="1">
      <alignment horizontal="center" vertical="center"/>
    </xf>
    <xf numFmtId="0" fontId="21" fillId="5" borderId="11" xfId="2" applyFont="1" applyFill="1" applyBorder="1" applyAlignment="1">
      <alignment horizontal="center" vertical="center"/>
    </xf>
    <xf numFmtId="0" fontId="5" fillId="4" borderId="10" xfId="5" applyFont="1" applyFill="1" applyBorder="1" applyAlignment="1">
      <alignment horizontal="left" vertical="center"/>
    </xf>
    <xf numFmtId="0" fontId="5" fillId="4" borderId="11" xfId="5" applyFont="1" applyFill="1" applyBorder="1" applyAlignment="1">
      <alignment horizontal="left" vertical="center"/>
    </xf>
    <xf numFmtId="0" fontId="5" fillId="4" borderId="10" xfId="2" applyFont="1" applyFill="1" applyBorder="1" applyAlignment="1">
      <alignment horizontal="center" vertical="center"/>
    </xf>
    <xf numFmtId="0" fontId="5" fillId="4" borderId="8" xfId="2" applyFont="1" applyFill="1" applyBorder="1" applyAlignment="1">
      <alignment horizontal="center" vertical="center"/>
    </xf>
    <xf numFmtId="0" fontId="5" fillId="4" borderId="11" xfId="2" applyFont="1" applyFill="1" applyBorder="1" applyAlignment="1">
      <alignment horizontal="center" vertical="center"/>
    </xf>
    <xf numFmtId="0" fontId="8" fillId="6" borderId="63" xfId="2" applyFont="1" applyFill="1" applyBorder="1" applyAlignment="1">
      <alignment horizontal="right" vertical="center"/>
    </xf>
    <xf numFmtId="164" fontId="20" fillId="5" borderId="10" xfId="2" applyNumberFormat="1" applyFont="1" applyFill="1" applyBorder="1" applyAlignment="1">
      <alignment horizontal="center" vertical="center"/>
    </xf>
    <xf numFmtId="0" fontId="20" fillId="5" borderId="8" xfId="2" applyFont="1" applyFill="1" applyBorder="1" applyAlignment="1">
      <alignment horizontal="center" vertical="center"/>
    </xf>
    <xf numFmtId="0" fontId="20" fillId="5" borderId="11" xfId="2" applyFont="1" applyFill="1" applyBorder="1" applyAlignment="1">
      <alignment horizontal="center" vertical="center"/>
    </xf>
    <xf numFmtId="164" fontId="8" fillId="3" borderId="63" xfId="2" applyNumberFormat="1" applyFont="1" applyFill="1" applyBorder="1" applyAlignment="1">
      <alignment horizontal="center" vertical="center"/>
    </xf>
    <xf numFmtId="164" fontId="11" fillId="3" borderId="63" xfId="2" applyNumberFormat="1" applyFont="1" applyFill="1" applyBorder="1" applyAlignment="1">
      <alignment horizontal="center" vertical="center"/>
    </xf>
    <xf numFmtId="0" fontId="25" fillId="6" borderId="63" xfId="2" applyFont="1" applyFill="1" applyBorder="1" applyAlignment="1">
      <alignment horizontal="right" vertical="center"/>
    </xf>
    <xf numFmtId="164" fontId="25" fillId="5" borderId="10" xfId="2" applyNumberFormat="1" applyFont="1" applyFill="1" applyBorder="1" applyAlignment="1">
      <alignment horizontal="center" vertical="center"/>
    </xf>
    <xf numFmtId="0" fontId="25" fillId="5" borderId="8" xfId="2" applyFont="1" applyFill="1" applyBorder="1" applyAlignment="1">
      <alignment horizontal="center" vertical="center"/>
    </xf>
    <xf numFmtId="0" fontId="25" fillId="5" borderId="11" xfId="2" applyFont="1" applyFill="1" applyBorder="1" applyAlignment="1">
      <alignment horizontal="center" vertical="center"/>
    </xf>
    <xf numFmtId="164" fontId="22" fillId="5" borderId="10" xfId="2" applyNumberFormat="1" applyFont="1" applyFill="1" applyBorder="1" applyAlignment="1">
      <alignment horizontal="center" vertical="center"/>
    </xf>
    <xf numFmtId="0" fontId="22" fillId="5" borderId="8" xfId="2" applyFont="1" applyFill="1" applyBorder="1" applyAlignment="1">
      <alignment horizontal="center" vertical="center"/>
    </xf>
    <xf numFmtId="0" fontId="22" fillId="5" borderId="11" xfId="2" applyFont="1" applyFill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64" xfId="2" applyFont="1" applyBorder="1" applyAlignment="1">
      <alignment horizontal="center" vertical="center"/>
    </xf>
    <xf numFmtId="0" fontId="2" fillId="0" borderId="0" xfId="2" applyFont="1" applyAlignment="1">
      <alignment horizontal="left"/>
    </xf>
    <xf numFmtId="0" fontId="3" fillId="0" borderId="52" xfId="2" applyFont="1" applyBorder="1" applyAlignment="1">
      <alignment horizontal="left" vertical="center"/>
    </xf>
    <xf numFmtId="0" fontId="4" fillId="0" borderId="53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/>
    </xf>
    <xf numFmtId="0" fontId="4" fillId="0" borderId="58" xfId="2" applyFont="1" applyBorder="1" applyAlignment="1">
      <alignment horizontal="center"/>
    </xf>
    <xf numFmtId="0" fontId="4" fillId="4" borderId="55" xfId="2" applyFont="1" applyFill="1" applyBorder="1" applyAlignment="1">
      <alignment horizontal="center" vertical="center"/>
    </xf>
    <xf numFmtId="0" fontId="4" fillId="4" borderId="56" xfId="2" applyFont="1" applyFill="1" applyBorder="1" applyAlignment="1">
      <alignment horizontal="center" vertical="center"/>
    </xf>
    <xf numFmtId="0" fontId="4" fillId="4" borderId="59" xfId="2" applyFont="1" applyFill="1" applyBorder="1" applyAlignment="1">
      <alignment horizontal="center" vertical="center"/>
    </xf>
    <xf numFmtId="0" fontId="4" fillId="4" borderId="60" xfId="2" applyFont="1" applyFill="1" applyBorder="1" applyAlignment="1">
      <alignment horizontal="center" vertical="center"/>
    </xf>
    <xf numFmtId="0" fontId="4" fillId="0" borderId="61" xfId="2" applyFont="1" applyBorder="1" applyAlignment="1">
      <alignment horizontal="center" vertical="center"/>
    </xf>
    <xf numFmtId="0" fontId="4" fillId="0" borderId="62" xfId="2" applyFont="1" applyBorder="1" applyAlignment="1">
      <alignment horizontal="center" vertical="center"/>
    </xf>
  </cellXfs>
  <cellStyles count="6">
    <cellStyle name="Magyarázó szöveg 2" xfId="1" xr:uid="{64A85B50-BA0A-466A-ACE9-4C643F5867E3}"/>
    <cellStyle name="Normál" xfId="0" builtinId="0"/>
    <cellStyle name="Normál 2" xfId="2" xr:uid="{1C821544-ADBC-404B-9487-AA304904D1F8}"/>
    <cellStyle name="Normál 2 2" xfId="3" xr:uid="{9535BD8B-FFDC-4CF2-9E66-968AD6BAD220}"/>
    <cellStyle name="Normál 3" xfId="4" xr:uid="{A4554B37-9C15-4D72-B624-FFF15FC9157F}"/>
    <cellStyle name="Normál_Közös" xfId="5" xr:uid="{0D05A9F5-1FA0-4B82-9FED-907FE8C31B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E52E-F20B-45C7-A9D2-65E0E135D53C}">
  <dimension ref="A1:Q193"/>
  <sheetViews>
    <sheetView tabSelected="1" zoomScaleNormal="100" workbookViewId="0">
      <pane ySplit="4" topLeftCell="A5" activePane="bottomLeft" state="frozen"/>
      <selection pane="bottomLeft" sqref="A1:L1"/>
    </sheetView>
  </sheetViews>
  <sheetFormatPr defaultColWidth="4.33203125" defaultRowHeight="13.2" x14ac:dyDescent="0.25"/>
  <cols>
    <col min="1" max="1" width="16.5546875" style="1" customWidth="1"/>
    <col min="2" max="2" width="61" style="2" customWidth="1"/>
    <col min="3" max="9" width="4.33203125" style="1" customWidth="1"/>
    <col min="10" max="10" width="5.44140625" style="1" bestFit="1" customWidth="1"/>
    <col min="11" max="11" width="4.33203125" style="1" customWidth="1"/>
    <col min="12" max="12" width="6.109375" style="2" customWidth="1"/>
    <col min="13" max="13" width="3.33203125" style="1" customWidth="1"/>
    <col min="14" max="14" width="16.5546875" style="1" bestFit="1" customWidth="1"/>
    <col min="15" max="15" width="53.5546875" style="1" customWidth="1"/>
    <col min="16" max="16" width="18.88671875" style="1" bestFit="1" customWidth="1"/>
    <col min="17" max="17" width="45.5546875" style="2" bestFit="1" customWidth="1"/>
    <col min="18" max="250" width="10.6640625" style="2" customWidth="1"/>
    <col min="251" max="251" width="16.5546875" style="2" customWidth="1"/>
    <col min="252" max="252" width="65" style="2" customWidth="1"/>
    <col min="253" max="16384" width="4.33203125" style="2"/>
  </cols>
  <sheetData>
    <row r="1" spans="1:17" ht="25.5" customHeight="1" x14ac:dyDescent="0.4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7" ht="21" customHeight="1" thickBot="1" x14ac:dyDescent="0.3">
      <c r="A2" s="207" t="s">
        <v>184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spans="1:17" ht="18" customHeight="1" thickTop="1" x14ac:dyDescent="0.3">
      <c r="A3" s="208" t="s">
        <v>1</v>
      </c>
      <c r="B3" s="203" t="s">
        <v>2</v>
      </c>
      <c r="C3" s="210" t="s">
        <v>3</v>
      </c>
      <c r="D3" s="211"/>
      <c r="E3" s="211"/>
      <c r="F3" s="211"/>
      <c r="G3" s="210" t="s">
        <v>4</v>
      </c>
      <c r="H3" s="211"/>
      <c r="I3" s="211"/>
      <c r="J3" s="211"/>
      <c r="K3" s="212" t="s">
        <v>5</v>
      </c>
      <c r="L3" s="214" t="s">
        <v>176</v>
      </c>
      <c r="M3" s="203" t="s">
        <v>6</v>
      </c>
      <c r="N3" s="216"/>
      <c r="O3" s="203"/>
      <c r="P3" s="203" t="s">
        <v>7</v>
      </c>
      <c r="Q3" s="205" t="s">
        <v>175</v>
      </c>
    </row>
    <row r="4" spans="1:17" ht="12.75" customHeight="1" thickBot="1" x14ac:dyDescent="0.3">
      <c r="A4" s="209"/>
      <c r="B4" s="204"/>
      <c r="C4" s="100">
        <v>1</v>
      </c>
      <c r="D4" s="101">
        <v>2</v>
      </c>
      <c r="E4" s="101">
        <v>3</v>
      </c>
      <c r="F4" s="101">
        <v>4</v>
      </c>
      <c r="G4" s="100" t="s">
        <v>8</v>
      </c>
      <c r="H4" s="101" t="s">
        <v>9</v>
      </c>
      <c r="I4" s="101" t="s">
        <v>10</v>
      </c>
      <c r="J4" s="101" t="s">
        <v>11</v>
      </c>
      <c r="K4" s="213"/>
      <c r="L4" s="215"/>
      <c r="M4" s="204"/>
      <c r="N4" s="217"/>
      <c r="O4" s="204"/>
      <c r="P4" s="204"/>
      <c r="Q4" s="204"/>
    </row>
    <row r="5" spans="1:17" ht="12.75" customHeight="1" thickTop="1" x14ac:dyDescent="0.25">
      <c r="A5" s="141" t="s">
        <v>12</v>
      </c>
      <c r="B5" s="3"/>
      <c r="C5" s="98"/>
      <c r="D5" s="99"/>
      <c r="E5" s="99"/>
      <c r="F5" s="99"/>
      <c r="G5" s="98"/>
      <c r="H5" s="99"/>
      <c r="I5" s="99"/>
      <c r="J5" s="99"/>
      <c r="K5" s="4"/>
      <c r="L5" s="140"/>
      <c r="M5" s="4"/>
      <c r="N5" s="160"/>
      <c r="O5" s="4"/>
      <c r="P5" s="151"/>
      <c r="Q5" s="140"/>
    </row>
    <row r="6" spans="1:17" s="15" customFormat="1" ht="12.75" customHeight="1" x14ac:dyDescent="0.25">
      <c r="A6" s="5" t="s">
        <v>13</v>
      </c>
      <c r="B6" s="108" t="s">
        <v>14</v>
      </c>
      <c r="C6" s="6" t="s">
        <v>188</v>
      </c>
      <c r="D6" s="7"/>
      <c r="E6" s="8"/>
      <c r="F6" s="8"/>
      <c r="G6" s="6">
        <v>3</v>
      </c>
      <c r="H6" s="8"/>
      <c r="I6" s="8"/>
      <c r="J6" s="9"/>
      <c r="K6" s="10">
        <v>6</v>
      </c>
      <c r="L6" s="10" t="s">
        <v>15</v>
      </c>
      <c r="M6" s="11"/>
      <c r="N6" s="12"/>
      <c r="O6" s="13"/>
      <c r="P6" s="14" t="s">
        <v>16</v>
      </c>
      <c r="Q6" s="14" t="s">
        <v>17</v>
      </c>
    </row>
    <row r="7" spans="1:17" s="15" customFormat="1" ht="12.75" customHeight="1" x14ac:dyDescent="0.3">
      <c r="A7" s="5" t="s">
        <v>18</v>
      </c>
      <c r="B7" s="89" t="s">
        <v>19</v>
      </c>
      <c r="C7" s="6" t="s">
        <v>188</v>
      </c>
      <c r="D7" s="8"/>
      <c r="E7" s="8"/>
      <c r="F7" s="8"/>
      <c r="G7" s="6"/>
      <c r="H7" s="8">
        <v>3</v>
      </c>
      <c r="I7" s="8"/>
      <c r="J7" s="9"/>
      <c r="K7" s="10">
        <v>6</v>
      </c>
      <c r="L7" s="10" t="s">
        <v>20</v>
      </c>
      <c r="M7" s="16"/>
      <c r="N7" s="17"/>
      <c r="O7" s="18"/>
      <c r="P7" s="14" t="s">
        <v>16</v>
      </c>
      <c r="Q7" s="14" t="s">
        <v>21</v>
      </c>
    </row>
    <row r="8" spans="1:17" s="15" customFormat="1" ht="12.75" customHeight="1" x14ac:dyDescent="0.3">
      <c r="A8" s="5" t="s">
        <v>22</v>
      </c>
      <c r="B8" s="19" t="s">
        <v>23</v>
      </c>
      <c r="C8" s="6" t="s">
        <v>188</v>
      </c>
      <c r="E8" s="8"/>
      <c r="F8" s="8"/>
      <c r="G8" s="6"/>
      <c r="H8" s="8"/>
      <c r="I8" s="8">
        <v>4</v>
      </c>
      <c r="J8" s="9"/>
      <c r="K8" s="10">
        <v>8</v>
      </c>
      <c r="L8" s="10" t="s">
        <v>20</v>
      </c>
      <c r="M8" s="20"/>
      <c r="N8" s="21"/>
      <c r="O8" s="22"/>
      <c r="P8" s="14" t="s">
        <v>24</v>
      </c>
      <c r="Q8" s="14" t="s">
        <v>25</v>
      </c>
    </row>
    <row r="9" spans="1:17" s="15" customFormat="1" ht="12.75" customHeight="1" x14ac:dyDescent="0.3">
      <c r="A9" s="5" t="s">
        <v>26</v>
      </c>
      <c r="B9" s="89" t="s">
        <v>27</v>
      </c>
      <c r="C9" s="6" t="s">
        <v>188</v>
      </c>
      <c r="D9" s="8"/>
      <c r="E9" s="8"/>
      <c r="F9" s="8"/>
      <c r="G9" s="6">
        <v>4</v>
      </c>
      <c r="H9" s="8"/>
      <c r="I9" s="8"/>
      <c r="J9" s="9"/>
      <c r="K9" s="10">
        <v>6</v>
      </c>
      <c r="L9" s="10" t="s">
        <v>15</v>
      </c>
      <c r="M9" s="23"/>
      <c r="N9" s="24"/>
      <c r="O9" s="25"/>
      <c r="P9" s="14" t="s">
        <v>28</v>
      </c>
      <c r="Q9" s="14" t="s">
        <v>29</v>
      </c>
    </row>
    <row r="10" spans="1:17" s="15" customFormat="1" ht="13.5" customHeight="1" x14ac:dyDescent="0.3">
      <c r="A10" s="26" t="s">
        <v>30</v>
      </c>
      <c r="B10" s="89" t="s">
        <v>31</v>
      </c>
      <c r="C10" s="6" t="s">
        <v>188</v>
      </c>
      <c r="D10" s="8"/>
      <c r="E10" s="8"/>
      <c r="F10" s="8"/>
      <c r="G10" s="6"/>
      <c r="H10" s="8">
        <v>2</v>
      </c>
      <c r="I10" s="8"/>
      <c r="J10" s="9"/>
      <c r="K10" s="10">
        <v>6</v>
      </c>
      <c r="L10" s="10" t="s">
        <v>20</v>
      </c>
      <c r="M10" s="20"/>
      <c r="N10" s="21"/>
      <c r="O10" s="22"/>
      <c r="P10" s="14" t="s">
        <v>28</v>
      </c>
      <c r="Q10" s="14" t="s">
        <v>32</v>
      </c>
    </row>
    <row r="11" spans="1:17" s="15" customFormat="1" x14ac:dyDescent="0.3">
      <c r="A11" s="142" t="s">
        <v>33</v>
      </c>
      <c r="B11" s="89" t="s">
        <v>34</v>
      </c>
      <c r="C11" s="6"/>
      <c r="D11" s="8" t="s">
        <v>188</v>
      </c>
      <c r="E11" s="8"/>
      <c r="F11" s="8"/>
      <c r="G11" s="6"/>
      <c r="H11" s="8"/>
      <c r="I11" s="8">
        <v>4</v>
      </c>
      <c r="J11" s="9"/>
      <c r="K11" s="10">
        <v>8</v>
      </c>
      <c r="L11" s="10" t="s">
        <v>20</v>
      </c>
      <c r="M11" s="20"/>
      <c r="N11" s="21"/>
      <c r="O11" s="22"/>
      <c r="P11" s="14" t="s">
        <v>35</v>
      </c>
      <c r="Q11" s="14" t="s">
        <v>36</v>
      </c>
    </row>
    <row r="12" spans="1:17" s="31" customFormat="1" ht="12.75" customHeight="1" x14ac:dyDescent="0.25">
      <c r="A12" s="190" t="s">
        <v>37</v>
      </c>
      <c r="B12" s="190"/>
      <c r="C12" s="27"/>
      <c r="D12" s="28"/>
      <c r="E12" s="28"/>
      <c r="F12" s="29"/>
      <c r="G12" s="194">
        <f>SUM(C12:F12)</f>
        <v>0</v>
      </c>
      <c r="H12" s="194"/>
      <c r="I12" s="194"/>
      <c r="J12" s="194"/>
      <c r="K12" s="194"/>
      <c r="L12" s="194"/>
      <c r="M12" s="30"/>
      <c r="N12" s="161"/>
      <c r="O12" s="48"/>
      <c r="P12" s="152"/>
      <c r="Q12" s="136"/>
    </row>
    <row r="13" spans="1:17" s="31" customFormat="1" ht="12.75" customHeight="1" x14ac:dyDescent="0.25">
      <c r="A13" s="179" t="s">
        <v>38</v>
      </c>
      <c r="B13" s="179"/>
      <c r="C13" s="32"/>
      <c r="D13" s="33"/>
      <c r="E13" s="33"/>
      <c r="F13" s="34"/>
      <c r="G13" s="180">
        <v>20</v>
      </c>
      <c r="H13" s="180"/>
      <c r="I13" s="180"/>
      <c r="J13" s="180"/>
      <c r="K13" s="180"/>
      <c r="L13" s="180"/>
      <c r="M13" s="30"/>
      <c r="N13" s="162"/>
      <c r="O13" s="48"/>
      <c r="P13" s="153"/>
      <c r="Q13" s="137"/>
    </row>
    <row r="14" spans="1:17" s="31" customFormat="1" ht="12.75" customHeight="1" x14ac:dyDescent="0.25">
      <c r="A14" s="181" t="s">
        <v>39</v>
      </c>
      <c r="B14" s="181"/>
      <c r="C14" s="35"/>
      <c r="D14" s="36"/>
      <c r="E14" s="36"/>
      <c r="F14" s="37"/>
      <c r="G14" s="195">
        <f>SUM(C14:F14)</f>
        <v>0</v>
      </c>
      <c r="H14" s="195"/>
      <c r="I14" s="195"/>
      <c r="J14" s="195"/>
      <c r="K14" s="195"/>
      <c r="L14" s="195"/>
      <c r="M14" s="30"/>
      <c r="N14" s="163"/>
      <c r="O14" s="48"/>
      <c r="P14" s="153"/>
      <c r="Q14" s="138"/>
    </row>
    <row r="15" spans="1:17" s="15" customFormat="1" x14ac:dyDescent="0.3">
      <c r="A15" s="185" t="s">
        <v>40</v>
      </c>
      <c r="B15" s="186"/>
      <c r="C15" s="53"/>
      <c r="D15" s="54"/>
      <c r="E15" s="54"/>
      <c r="F15" s="55"/>
      <c r="G15" s="53"/>
      <c r="H15" s="54"/>
      <c r="I15" s="54"/>
      <c r="J15" s="54"/>
      <c r="K15" s="54"/>
      <c r="L15" s="55"/>
      <c r="M15" s="127"/>
      <c r="N15" s="164"/>
      <c r="O15" s="128"/>
      <c r="P15" s="154"/>
      <c r="Q15" s="129"/>
    </row>
    <row r="16" spans="1:17" s="15" customFormat="1" x14ac:dyDescent="0.3">
      <c r="A16" s="5" t="s">
        <v>41</v>
      </c>
      <c r="B16" s="14" t="s">
        <v>42</v>
      </c>
      <c r="C16" s="6"/>
      <c r="D16" s="8" t="s">
        <v>43</v>
      </c>
      <c r="E16" s="8"/>
      <c r="F16" s="8"/>
      <c r="G16" s="6">
        <v>2</v>
      </c>
      <c r="H16" s="8"/>
      <c r="I16" s="8"/>
      <c r="J16" s="9"/>
      <c r="K16" s="10">
        <v>2</v>
      </c>
      <c r="L16" s="10" t="s">
        <v>15</v>
      </c>
      <c r="M16" s="38"/>
      <c r="N16" s="39"/>
      <c r="O16" s="40"/>
      <c r="P16" s="14" t="s">
        <v>44</v>
      </c>
      <c r="Q16" s="41" t="s">
        <v>45</v>
      </c>
    </row>
    <row r="17" spans="1:17" s="15" customFormat="1" ht="12.75" customHeight="1" x14ac:dyDescent="0.3">
      <c r="A17" s="5" t="s">
        <v>46</v>
      </c>
      <c r="B17" s="14" t="s">
        <v>47</v>
      </c>
      <c r="C17" s="6"/>
      <c r="D17" s="8"/>
      <c r="E17" s="8" t="s">
        <v>43</v>
      </c>
      <c r="F17" s="8"/>
      <c r="G17" s="6">
        <v>2</v>
      </c>
      <c r="H17" s="8"/>
      <c r="I17" s="8"/>
      <c r="J17" s="9"/>
      <c r="K17" s="10">
        <v>3</v>
      </c>
      <c r="L17" s="10" t="s">
        <v>15</v>
      </c>
      <c r="M17" s="20" t="s">
        <v>48</v>
      </c>
      <c r="N17" s="21" t="str">
        <f>A16</f>
        <v>anyfiz1f20em</v>
      </c>
      <c r="O17" s="88" t="str">
        <f>B16</f>
        <v xml:space="preserve">Materials physics I </v>
      </c>
      <c r="P17" s="14" t="s">
        <v>44</v>
      </c>
      <c r="Q17" s="41" t="s">
        <v>49</v>
      </c>
    </row>
    <row r="18" spans="1:17" s="15" customFormat="1" x14ac:dyDescent="0.3">
      <c r="A18" s="5" t="s">
        <v>50</v>
      </c>
      <c r="B18" s="14" t="s">
        <v>51</v>
      </c>
      <c r="C18" s="6" t="s">
        <v>43</v>
      </c>
      <c r="D18" s="8"/>
      <c r="E18" s="8"/>
      <c r="F18" s="8"/>
      <c r="G18" s="6">
        <v>2</v>
      </c>
      <c r="H18" s="8"/>
      <c r="I18" s="8"/>
      <c r="J18" s="9"/>
      <c r="K18" s="10">
        <v>3</v>
      </c>
      <c r="L18" s="10" t="s">
        <v>15</v>
      </c>
      <c r="M18" s="38"/>
      <c r="N18" s="39"/>
      <c r="O18" s="38"/>
      <c r="P18" s="14" t="s">
        <v>52</v>
      </c>
      <c r="Q18" s="41" t="s">
        <v>53</v>
      </c>
    </row>
    <row r="19" spans="1:17" s="15" customFormat="1" ht="12.75" customHeight="1" x14ac:dyDescent="0.3">
      <c r="A19" s="5" t="s">
        <v>54</v>
      </c>
      <c r="B19" s="14" t="s">
        <v>55</v>
      </c>
      <c r="C19" s="6"/>
      <c r="D19" s="8" t="s">
        <v>43</v>
      </c>
      <c r="E19" s="8"/>
      <c r="F19" s="8"/>
      <c r="G19" s="6">
        <v>2</v>
      </c>
      <c r="H19" s="8"/>
      <c r="I19" s="8"/>
      <c r="J19" s="9"/>
      <c r="K19" s="10">
        <v>3</v>
      </c>
      <c r="L19" s="10" t="s">
        <v>15</v>
      </c>
      <c r="M19" s="20" t="s">
        <v>48</v>
      </c>
      <c r="N19" s="21" t="str">
        <f>A18</f>
        <v>anykem1k17em</v>
      </c>
      <c r="O19" s="88" t="str">
        <f>B18</f>
        <v>Materials Chemistry I</v>
      </c>
      <c r="P19" s="14" t="s">
        <v>56</v>
      </c>
      <c r="Q19" s="41" t="s">
        <v>57</v>
      </c>
    </row>
    <row r="20" spans="1:17" s="90" customFormat="1" ht="13.2" customHeight="1" x14ac:dyDescent="0.3">
      <c r="A20" s="89" t="s">
        <v>58</v>
      </c>
      <c r="B20" s="109" t="s">
        <v>59</v>
      </c>
      <c r="C20" s="91"/>
      <c r="D20" s="92"/>
      <c r="E20" s="92" t="s">
        <v>43</v>
      </c>
      <c r="F20" s="92"/>
      <c r="G20" s="91">
        <v>2</v>
      </c>
      <c r="H20" s="92"/>
      <c r="I20" s="92"/>
      <c r="J20" s="93"/>
      <c r="K20" s="94">
        <v>3</v>
      </c>
      <c r="L20" s="94" t="s">
        <v>15</v>
      </c>
      <c r="M20" s="95"/>
      <c r="N20" s="96"/>
      <c r="O20" s="95"/>
      <c r="P20" s="14" t="s">
        <v>60</v>
      </c>
      <c r="Q20" s="41" t="s">
        <v>61</v>
      </c>
    </row>
    <row r="21" spans="1:17" s="15" customFormat="1" x14ac:dyDescent="0.3">
      <c r="A21" s="5" t="s">
        <v>62</v>
      </c>
      <c r="B21" s="14" t="s">
        <v>63</v>
      </c>
      <c r="C21" s="6"/>
      <c r="D21" s="8"/>
      <c r="E21" s="8" t="s">
        <v>43</v>
      </c>
      <c r="F21" s="8"/>
      <c r="G21" s="6">
        <v>2</v>
      </c>
      <c r="H21" s="8"/>
      <c r="I21" s="8"/>
      <c r="J21" s="9"/>
      <c r="K21" s="10">
        <v>2</v>
      </c>
      <c r="L21" s="10" t="s">
        <v>15</v>
      </c>
      <c r="M21" s="38"/>
      <c r="N21" s="39"/>
      <c r="O21" s="38"/>
      <c r="P21" s="14" t="s">
        <v>52</v>
      </c>
      <c r="Q21" s="41" t="s">
        <v>64</v>
      </c>
    </row>
    <row r="22" spans="1:17" s="15" customFormat="1" ht="12.75" customHeight="1" x14ac:dyDescent="0.3">
      <c r="A22" s="5" t="s">
        <v>65</v>
      </c>
      <c r="B22" s="14" t="s">
        <v>66</v>
      </c>
      <c r="C22" s="6"/>
      <c r="D22" s="8"/>
      <c r="E22" s="8" t="s">
        <v>43</v>
      </c>
      <c r="F22" s="8"/>
      <c r="G22" s="6">
        <v>2</v>
      </c>
      <c r="H22" s="8"/>
      <c r="I22" s="8"/>
      <c r="J22" s="9"/>
      <c r="K22" s="10">
        <v>4</v>
      </c>
      <c r="L22" s="10" t="s">
        <v>15</v>
      </c>
      <c r="M22" s="20"/>
      <c r="N22" s="21"/>
      <c r="O22" s="22"/>
      <c r="P22" s="14" t="s">
        <v>67</v>
      </c>
      <c r="Q22" s="41" t="s">
        <v>68</v>
      </c>
    </row>
    <row r="23" spans="1:17" s="15" customFormat="1" x14ac:dyDescent="0.3">
      <c r="A23" s="5" t="s">
        <v>69</v>
      </c>
      <c r="B23" s="14" t="s">
        <v>70</v>
      </c>
      <c r="C23" s="6"/>
      <c r="D23" s="8"/>
      <c r="E23" s="8"/>
      <c r="F23" s="8" t="s">
        <v>43</v>
      </c>
      <c r="G23" s="6">
        <v>2</v>
      </c>
      <c r="H23" s="8"/>
      <c r="I23" s="8"/>
      <c r="J23" s="9"/>
      <c r="K23" s="10">
        <v>2</v>
      </c>
      <c r="L23" s="10" t="s">
        <v>15</v>
      </c>
      <c r="M23" s="38"/>
      <c r="N23" s="39"/>
      <c r="O23" s="38"/>
      <c r="P23" s="14" t="s">
        <v>71</v>
      </c>
      <c r="Q23" s="41" t="s">
        <v>72</v>
      </c>
    </row>
    <row r="24" spans="1:17" s="15" customFormat="1" x14ac:dyDescent="0.3">
      <c r="A24" s="5" t="s">
        <v>73</v>
      </c>
      <c r="B24" s="14" t="s">
        <v>74</v>
      </c>
      <c r="C24" s="6"/>
      <c r="D24" s="8"/>
      <c r="E24" s="8" t="s">
        <v>43</v>
      </c>
      <c r="F24" s="8"/>
      <c r="G24" s="6">
        <v>2</v>
      </c>
      <c r="H24" s="8"/>
      <c r="I24" s="8"/>
      <c r="J24" s="9"/>
      <c r="K24" s="10">
        <v>2</v>
      </c>
      <c r="L24" s="10" t="s">
        <v>15</v>
      </c>
      <c r="M24" s="38"/>
      <c r="N24" s="39"/>
      <c r="O24" s="38"/>
      <c r="P24" s="14" t="s">
        <v>75</v>
      </c>
      <c r="Q24" s="41" t="s">
        <v>76</v>
      </c>
    </row>
    <row r="25" spans="1:17" s="15" customFormat="1" x14ac:dyDescent="0.25">
      <c r="A25" s="5" t="s">
        <v>77</v>
      </c>
      <c r="B25" s="105" t="s">
        <v>78</v>
      </c>
      <c r="C25" s="6" t="s">
        <v>43</v>
      </c>
      <c r="D25" s="8"/>
      <c r="E25" s="8"/>
      <c r="F25" s="8"/>
      <c r="G25" s="6">
        <v>2</v>
      </c>
      <c r="H25" s="8"/>
      <c r="I25" s="8"/>
      <c r="J25" s="9"/>
      <c r="K25" s="10">
        <v>2</v>
      </c>
      <c r="L25" s="10" t="s">
        <v>15</v>
      </c>
      <c r="M25" s="38"/>
      <c r="N25" s="39"/>
      <c r="O25" s="38"/>
      <c r="P25" s="89" t="s">
        <v>79</v>
      </c>
      <c r="Q25" s="106" t="s">
        <v>80</v>
      </c>
    </row>
    <row r="26" spans="1:17" s="15" customFormat="1" ht="12.75" customHeight="1" x14ac:dyDescent="0.25">
      <c r="A26" s="5" t="s">
        <v>81</v>
      </c>
      <c r="B26" s="110" t="s">
        <v>82</v>
      </c>
      <c r="C26" s="6"/>
      <c r="D26" s="8" t="s">
        <v>43</v>
      </c>
      <c r="E26" s="8"/>
      <c r="F26" s="8"/>
      <c r="G26" s="6">
        <v>2</v>
      </c>
      <c r="H26" s="8"/>
      <c r="I26" s="8"/>
      <c r="J26" s="9"/>
      <c r="K26" s="10">
        <v>2</v>
      </c>
      <c r="L26" s="10" t="s">
        <v>15</v>
      </c>
      <c r="M26" s="20" t="s">
        <v>48</v>
      </c>
      <c r="N26" s="42" t="str">
        <f>A25</f>
        <v>anyszerkv1f17em</v>
      </c>
      <c r="O26" s="43" t="str">
        <f>B25</f>
        <v>Structural Investigation Techniques in Materials Science I</v>
      </c>
      <c r="P26" s="14" t="s">
        <v>52</v>
      </c>
      <c r="Q26" s="41" t="s">
        <v>83</v>
      </c>
    </row>
    <row r="27" spans="1:17" s="15" customFormat="1" x14ac:dyDescent="0.3">
      <c r="A27" s="5" t="s">
        <v>84</v>
      </c>
      <c r="B27" s="14" t="s">
        <v>85</v>
      </c>
      <c r="C27" s="6"/>
      <c r="D27" s="8"/>
      <c r="E27" s="8" t="s">
        <v>43</v>
      </c>
      <c r="F27" s="8"/>
      <c r="G27" s="6"/>
      <c r="H27" s="8"/>
      <c r="I27" s="8">
        <v>4</v>
      </c>
      <c r="J27" s="9"/>
      <c r="K27" s="10">
        <v>4</v>
      </c>
      <c r="L27" s="10" t="s">
        <v>20</v>
      </c>
      <c r="M27" s="38"/>
      <c r="N27" s="39"/>
      <c r="O27" s="44"/>
      <c r="P27" s="14" t="s">
        <v>35</v>
      </c>
      <c r="Q27" s="41" t="s">
        <v>86</v>
      </c>
    </row>
    <row r="28" spans="1:17" s="15" customFormat="1" x14ac:dyDescent="0.25">
      <c r="A28" s="5" t="s">
        <v>87</v>
      </c>
      <c r="B28" s="107" t="s">
        <v>88</v>
      </c>
      <c r="C28" s="6" t="s">
        <v>43</v>
      </c>
      <c r="D28" s="8"/>
      <c r="E28" s="8"/>
      <c r="F28" s="8"/>
      <c r="G28" s="6"/>
      <c r="H28" s="8"/>
      <c r="I28" s="8">
        <v>4</v>
      </c>
      <c r="J28" s="9"/>
      <c r="K28" s="10">
        <v>4</v>
      </c>
      <c r="L28" s="10" t="s">
        <v>20</v>
      </c>
      <c r="M28" s="38"/>
      <c r="N28" s="39"/>
      <c r="O28" s="44"/>
      <c r="P28" s="89" t="s">
        <v>24</v>
      </c>
      <c r="Q28" s="106" t="s">
        <v>89</v>
      </c>
    </row>
    <row r="29" spans="1:17" s="15" customFormat="1" x14ac:dyDescent="0.3">
      <c r="A29" s="143" t="s">
        <v>90</v>
      </c>
      <c r="B29" s="14" t="s">
        <v>91</v>
      </c>
      <c r="C29" s="6"/>
      <c r="D29" s="8"/>
      <c r="E29" s="8" t="s">
        <v>43</v>
      </c>
      <c r="F29" s="8"/>
      <c r="G29" s="6"/>
      <c r="H29" s="8"/>
      <c r="I29" s="8">
        <v>4</v>
      </c>
      <c r="J29" s="9"/>
      <c r="K29" s="10">
        <v>4</v>
      </c>
      <c r="L29" s="10" t="s">
        <v>20</v>
      </c>
      <c r="M29" s="45"/>
      <c r="N29" s="46"/>
      <c r="O29" s="47"/>
      <c r="P29" s="14" t="s">
        <v>52</v>
      </c>
      <c r="Q29" s="41" t="s">
        <v>92</v>
      </c>
    </row>
    <row r="30" spans="1:17" s="31" customFormat="1" ht="12.75" customHeight="1" x14ac:dyDescent="0.25">
      <c r="A30" s="190" t="s">
        <v>37</v>
      </c>
      <c r="B30" s="190"/>
      <c r="C30" s="27">
        <f>SUMIF(C16:C29,"=x",$G16:$G29)+SUMIF(C16:C29,"=x",$H16:$H29)+SUMIF(C16:C29,"=x",$I16:$I29)</f>
        <v>8</v>
      </c>
      <c r="D30" s="28">
        <f>SUMIF(D16:D29,"=x",$G16:$G29)+SUMIF(D16:D29,"=x",$H16:$H29)+SUMIF(D16:D29,"=x",$I16:$I29)</f>
        <v>6</v>
      </c>
      <c r="E30" s="28">
        <f>SUMIF(E16:E29,"=x",$G16:$G29)+SUMIF(E16:E29,"=x",$H16:$H29)+SUMIF(E16:E29,"=x",$I16:$I29)</f>
        <v>18</v>
      </c>
      <c r="F30" s="29">
        <f>SUMIF(F16:F29,"=x",$G16:$G29)+SUMIF(F16:F29,"=x",$H16:$H29)+SUMIF(F16:F29,"=x",$I16:$I29)</f>
        <v>2</v>
      </c>
      <c r="G30" s="194">
        <f>SUM(C30:F30)</f>
        <v>34</v>
      </c>
      <c r="H30" s="194"/>
      <c r="I30" s="194"/>
      <c r="J30" s="194"/>
      <c r="K30" s="194"/>
      <c r="L30" s="194"/>
      <c r="M30" s="30"/>
      <c r="N30" s="161"/>
      <c r="O30" s="48"/>
      <c r="P30" s="152"/>
      <c r="Q30" s="136"/>
    </row>
    <row r="31" spans="1:17" s="31" customFormat="1" ht="12.75" customHeight="1" x14ac:dyDescent="0.25">
      <c r="A31" s="179" t="s">
        <v>93</v>
      </c>
      <c r="B31" s="179"/>
      <c r="C31" s="32">
        <f>SUMIF(C16:C29,"=x",$K16:$K29)</f>
        <v>9</v>
      </c>
      <c r="D31" s="33">
        <f>SUMIF(D16:D29,"=x",$K16:$K29)</f>
        <v>7</v>
      </c>
      <c r="E31" s="33">
        <f>SUMIF(E16:E29,"=x",$K16:$K29)</f>
        <v>22</v>
      </c>
      <c r="F31" s="34">
        <f>SUMIF(F16:F29,"=x",$K16:$K29)</f>
        <v>2</v>
      </c>
      <c r="G31" s="180">
        <f>SUM(C31:F31)</f>
        <v>40</v>
      </c>
      <c r="H31" s="180"/>
      <c r="I31" s="180"/>
      <c r="J31" s="180"/>
      <c r="K31" s="180"/>
      <c r="L31" s="180"/>
      <c r="M31" s="30"/>
      <c r="N31" s="163"/>
      <c r="O31" s="48"/>
      <c r="P31" s="153"/>
      <c r="Q31" s="137"/>
    </row>
    <row r="32" spans="1:17" s="31" customFormat="1" ht="12.75" customHeight="1" x14ac:dyDescent="0.25">
      <c r="A32" s="181" t="s">
        <v>39</v>
      </c>
      <c r="B32" s="181"/>
      <c r="C32" s="49">
        <f>SUMPRODUCT(--(C16:C29="x"),--($L16:$L29="K(5)"))</f>
        <v>2</v>
      </c>
      <c r="D32" s="36">
        <f>SUMPRODUCT(--(D16:D29="x"),--($L16:$L29="K(5)"))</f>
        <v>3</v>
      </c>
      <c r="E32" s="36">
        <f>SUMPRODUCT(--(E16:E29="x"),--($L16:$L29="K(5)"))</f>
        <v>5</v>
      </c>
      <c r="F32" s="50">
        <f>SUMPRODUCT(--(F16:F29="x"),--($L16:$L29="K(5)"))</f>
        <v>1</v>
      </c>
      <c r="G32" s="195">
        <f>SUM(C32:F32)</f>
        <v>11</v>
      </c>
      <c r="H32" s="195"/>
      <c r="I32" s="195"/>
      <c r="J32" s="195"/>
      <c r="K32" s="195"/>
      <c r="L32" s="195"/>
      <c r="M32" s="30"/>
      <c r="N32" s="165"/>
      <c r="O32" s="48"/>
      <c r="P32" s="153"/>
      <c r="Q32" s="138"/>
    </row>
    <row r="33" spans="1:17" s="15" customFormat="1" x14ac:dyDescent="0.3">
      <c r="A33" s="51" t="s">
        <v>190</v>
      </c>
      <c r="B33" s="52"/>
      <c r="C33" s="53"/>
      <c r="D33" s="54"/>
      <c r="E33" s="54"/>
      <c r="F33" s="55"/>
      <c r="G33" s="53"/>
      <c r="H33" s="54"/>
      <c r="I33" s="54"/>
      <c r="J33" s="54"/>
      <c r="K33" s="54"/>
      <c r="L33" s="55"/>
      <c r="M33" s="56"/>
      <c r="N33" s="166"/>
      <c r="O33" s="54"/>
      <c r="P33" s="155"/>
      <c r="Q33" s="130"/>
    </row>
    <row r="34" spans="1:17" s="15" customFormat="1" x14ac:dyDescent="0.3">
      <c r="A34" s="51" t="s">
        <v>191</v>
      </c>
      <c r="B34" s="52"/>
      <c r="C34" s="53"/>
      <c r="D34" s="54"/>
      <c r="E34" s="54"/>
      <c r="F34" s="54"/>
      <c r="G34" s="53"/>
      <c r="H34" s="54"/>
      <c r="I34" s="54"/>
      <c r="J34" s="54"/>
      <c r="K34" s="54"/>
      <c r="L34" s="55"/>
      <c r="M34" s="57"/>
      <c r="N34" s="166"/>
      <c r="O34" s="54"/>
      <c r="P34" s="155"/>
      <c r="Q34" s="130"/>
    </row>
    <row r="35" spans="1:17" s="15" customFormat="1" x14ac:dyDescent="0.3">
      <c r="A35" s="102" t="s">
        <v>94</v>
      </c>
      <c r="B35" s="111" t="s">
        <v>95</v>
      </c>
      <c r="C35" s="6"/>
      <c r="D35" s="8"/>
      <c r="E35" s="8"/>
      <c r="F35" s="8" t="s">
        <v>188</v>
      </c>
      <c r="G35" s="6">
        <v>2</v>
      </c>
      <c r="H35" s="8"/>
      <c r="I35" s="8"/>
      <c r="J35" s="9"/>
      <c r="K35" s="10">
        <v>4</v>
      </c>
      <c r="L35" s="10" t="s">
        <v>15</v>
      </c>
      <c r="M35" s="38"/>
      <c r="N35" s="58"/>
      <c r="O35" s="22"/>
      <c r="P35" s="14" t="s">
        <v>96</v>
      </c>
      <c r="Q35" s="41" t="s">
        <v>97</v>
      </c>
    </row>
    <row r="36" spans="1:17" s="15" customFormat="1" ht="12.75" customHeight="1" x14ac:dyDescent="0.3">
      <c r="A36" s="102" t="s">
        <v>98</v>
      </c>
      <c r="B36" s="111" t="s">
        <v>99</v>
      </c>
      <c r="C36" s="6"/>
      <c r="D36" s="8" t="s">
        <v>188</v>
      </c>
      <c r="E36" s="8"/>
      <c r="F36" s="8"/>
      <c r="G36" s="6">
        <v>2</v>
      </c>
      <c r="H36" s="8"/>
      <c r="I36" s="8"/>
      <c r="J36" s="9"/>
      <c r="K36" s="10">
        <v>3</v>
      </c>
      <c r="L36" s="10" t="s">
        <v>20</v>
      </c>
      <c r="M36" s="59"/>
      <c r="N36" s="60"/>
      <c r="O36" s="22"/>
      <c r="P36" s="14" t="s">
        <v>100</v>
      </c>
      <c r="Q36" s="41" t="s">
        <v>101</v>
      </c>
    </row>
    <row r="37" spans="1:17" s="15" customFormat="1" ht="12.75" customHeight="1" x14ac:dyDescent="0.3">
      <c r="A37" s="102" t="s">
        <v>102</v>
      </c>
      <c r="B37" s="111" t="s">
        <v>103</v>
      </c>
      <c r="C37" s="6"/>
      <c r="D37" s="8" t="s">
        <v>188</v>
      </c>
      <c r="E37" s="8"/>
      <c r="F37" s="8"/>
      <c r="G37" s="6">
        <v>2</v>
      </c>
      <c r="H37" s="8"/>
      <c r="I37" s="8"/>
      <c r="J37" s="9"/>
      <c r="K37" s="10">
        <v>3</v>
      </c>
      <c r="L37" s="10" t="s">
        <v>20</v>
      </c>
      <c r="M37" s="38"/>
      <c r="N37" s="61"/>
      <c r="O37" s="38"/>
      <c r="P37" s="14" t="s">
        <v>104</v>
      </c>
      <c r="Q37" s="41" t="s">
        <v>105</v>
      </c>
    </row>
    <row r="38" spans="1:17" s="15" customFormat="1" ht="12.75" customHeight="1" x14ac:dyDescent="0.3">
      <c r="A38" s="102" t="s">
        <v>106</v>
      </c>
      <c r="B38" s="112" t="s">
        <v>107</v>
      </c>
      <c r="C38" s="6"/>
      <c r="D38" s="8" t="s">
        <v>188</v>
      </c>
      <c r="E38" s="8"/>
      <c r="F38" s="8"/>
      <c r="G38" s="6">
        <v>2</v>
      </c>
      <c r="H38" s="8"/>
      <c r="I38" s="8"/>
      <c r="J38" s="9"/>
      <c r="K38" s="10">
        <v>2</v>
      </c>
      <c r="L38" s="10" t="s">
        <v>15</v>
      </c>
      <c r="M38" s="38"/>
      <c r="N38" s="39"/>
      <c r="O38" s="38"/>
      <c r="P38" s="14" t="s">
        <v>108</v>
      </c>
      <c r="Q38" s="41" t="s">
        <v>109</v>
      </c>
    </row>
    <row r="39" spans="1:17" s="15" customFormat="1" ht="12.75" customHeight="1" x14ac:dyDescent="0.3">
      <c r="A39" s="102" t="s">
        <v>110</v>
      </c>
      <c r="B39" s="111" t="s">
        <v>111</v>
      </c>
      <c r="C39" s="6"/>
      <c r="D39" s="8" t="s">
        <v>188</v>
      </c>
      <c r="E39" s="8"/>
      <c r="F39" s="8"/>
      <c r="G39" s="6">
        <v>2</v>
      </c>
      <c r="H39" s="8"/>
      <c r="I39" s="8"/>
      <c r="J39" s="9"/>
      <c r="K39" s="10">
        <v>3</v>
      </c>
      <c r="L39" s="10" t="s">
        <v>15</v>
      </c>
      <c r="M39" s="38"/>
      <c r="N39" s="58"/>
      <c r="O39" s="38"/>
      <c r="P39" s="62" t="s">
        <v>44</v>
      </c>
      <c r="Q39" s="41" t="s">
        <v>112</v>
      </c>
    </row>
    <row r="40" spans="1:17" s="15" customFormat="1" ht="12.75" customHeight="1" x14ac:dyDescent="0.3">
      <c r="A40" s="102" t="s">
        <v>113</v>
      </c>
      <c r="B40" s="111" t="s">
        <v>114</v>
      </c>
      <c r="C40" s="6"/>
      <c r="D40" s="8" t="s">
        <v>188</v>
      </c>
      <c r="E40" s="8"/>
      <c r="F40" s="8"/>
      <c r="G40" s="6">
        <v>2</v>
      </c>
      <c r="H40" s="8"/>
      <c r="I40" s="8"/>
      <c r="J40" s="9"/>
      <c r="K40" s="10">
        <v>4</v>
      </c>
      <c r="L40" s="10" t="s">
        <v>15</v>
      </c>
      <c r="M40" s="38"/>
      <c r="N40" s="60"/>
      <c r="O40" s="38"/>
      <c r="P40" s="63" t="s">
        <v>115</v>
      </c>
      <c r="Q40" s="41" t="s">
        <v>116</v>
      </c>
    </row>
    <row r="41" spans="1:17" s="15" customFormat="1" ht="12.75" customHeight="1" x14ac:dyDescent="0.3">
      <c r="A41" s="102" t="s">
        <v>117</v>
      </c>
      <c r="B41" s="111" t="s">
        <v>118</v>
      </c>
      <c r="C41" s="6"/>
      <c r="D41" s="8"/>
      <c r="E41" s="8"/>
      <c r="F41" s="8" t="s">
        <v>188</v>
      </c>
      <c r="G41" s="6">
        <v>2</v>
      </c>
      <c r="H41" s="8"/>
      <c r="I41" s="8"/>
      <c r="J41" s="9"/>
      <c r="K41" s="10">
        <v>4</v>
      </c>
      <c r="L41" s="10" t="s">
        <v>15</v>
      </c>
      <c r="M41" s="38"/>
      <c r="N41" s="61"/>
      <c r="O41" s="38"/>
      <c r="P41" s="64" t="s">
        <v>52</v>
      </c>
      <c r="Q41" s="41" t="s">
        <v>119</v>
      </c>
    </row>
    <row r="42" spans="1:17" s="15" customFormat="1" ht="12.75" customHeight="1" x14ac:dyDescent="0.3">
      <c r="A42" s="102" t="s">
        <v>120</v>
      </c>
      <c r="B42" s="112" t="s">
        <v>121</v>
      </c>
      <c r="C42" s="6"/>
      <c r="D42" s="8" t="s">
        <v>188</v>
      </c>
      <c r="E42" s="8"/>
      <c r="F42" s="8"/>
      <c r="G42" s="6">
        <v>2</v>
      </c>
      <c r="H42" s="8"/>
      <c r="I42" s="8"/>
      <c r="J42" s="9"/>
      <c r="K42" s="10">
        <v>4</v>
      </c>
      <c r="L42" s="10" t="s">
        <v>15</v>
      </c>
      <c r="M42" s="38"/>
      <c r="N42" s="39"/>
      <c r="O42" s="22"/>
      <c r="P42" s="14" t="s">
        <v>79</v>
      </c>
      <c r="Q42" s="41" t="s">
        <v>122</v>
      </c>
    </row>
    <row r="43" spans="1:17" s="15" customFormat="1" ht="12.75" customHeight="1" x14ac:dyDescent="0.3">
      <c r="A43" s="102" t="s">
        <v>123</v>
      </c>
      <c r="B43" s="111" t="s">
        <v>124</v>
      </c>
      <c r="C43" s="6"/>
      <c r="D43" s="8"/>
      <c r="E43" s="8"/>
      <c r="F43" s="8" t="s">
        <v>188</v>
      </c>
      <c r="G43" s="6">
        <v>2</v>
      </c>
      <c r="H43" s="8"/>
      <c r="I43" s="8"/>
      <c r="J43" s="9"/>
      <c r="K43" s="10">
        <v>3</v>
      </c>
      <c r="L43" s="10" t="s">
        <v>15</v>
      </c>
      <c r="M43" s="38"/>
      <c r="N43" s="39"/>
      <c r="O43" s="38"/>
      <c r="P43" s="14" t="s">
        <v>71</v>
      </c>
      <c r="Q43" s="65" t="s">
        <v>125</v>
      </c>
    </row>
    <row r="44" spans="1:17" s="15" customFormat="1" ht="12.75" customHeight="1" x14ac:dyDescent="0.3">
      <c r="A44" s="102" t="s">
        <v>126</v>
      </c>
      <c r="B44" s="111" t="s">
        <v>127</v>
      </c>
      <c r="C44" s="6" t="s">
        <v>188</v>
      </c>
      <c r="D44" s="8"/>
      <c r="E44" s="8"/>
      <c r="F44" s="8"/>
      <c r="G44" s="6">
        <v>2</v>
      </c>
      <c r="H44" s="8"/>
      <c r="I44" s="8"/>
      <c r="J44" s="9"/>
      <c r="K44" s="10">
        <v>2</v>
      </c>
      <c r="L44" s="10" t="s">
        <v>15</v>
      </c>
      <c r="M44" s="38"/>
      <c r="N44" s="39"/>
      <c r="O44" s="38"/>
      <c r="P44" s="14" t="s">
        <v>128</v>
      </c>
      <c r="Q44" s="41" t="s">
        <v>129</v>
      </c>
    </row>
    <row r="45" spans="1:17" s="15" customFormat="1" ht="12.75" customHeight="1" x14ac:dyDescent="0.3">
      <c r="A45" s="102" t="s">
        <v>130</v>
      </c>
      <c r="B45" s="111" t="s">
        <v>131</v>
      </c>
      <c r="C45" s="6"/>
      <c r="D45" s="8"/>
      <c r="E45" s="8" t="s">
        <v>188</v>
      </c>
      <c r="G45" s="6">
        <v>2</v>
      </c>
      <c r="H45" s="8"/>
      <c r="I45" s="8"/>
      <c r="J45" s="9"/>
      <c r="K45" s="10">
        <v>2</v>
      </c>
      <c r="L45" s="10" t="s">
        <v>15</v>
      </c>
      <c r="M45" s="38"/>
      <c r="N45" s="39"/>
      <c r="O45" s="38"/>
      <c r="P45" s="14" t="s">
        <v>132</v>
      </c>
      <c r="Q45" s="41" t="s">
        <v>133</v>
      </c>
    </row>
    <row r="46" spans="1:17" s="15" customFormat="1" ht="12.75" customHeight="1" x14ac:dyDescent="0.3">
      <c r="A46" s="102" t="s">
        <v>134</v>
      </c>
      <c r="B46" s="111" t="s">
        <v>135</v>
      </c>
      <c r="C46" s="6"/>
      <c r="D46" s="8"/>
      <c r="E46" s="8" t="s">
        <v>188</v>
      </c>
      <c r="F46" s="8"/>
      <c r="G46" s="6">
        <v>2</v>
      </c>
      <c r="H46" s="8"/>
      <c r="I46" s="8"/>
      <c r="J46" s="9"/>
      <c r="K46" s="10">
        <v>3</v>
      </c>
      <c r="L46" s="10" t="s">
        <v>15</v>
      </c>
      <c r="M46" s="20" t="s">
        <v>48</v>
      </c>
      <c r="N46" s="21" t="str">
        <f>A16</f>
        <v>anyfiz1f20em</v>
      </c>
      <c r="O46" s="88" t="str">
        <f>B16</f>
        <v xml:space="preserve">Materials physics I </v>
      </c>
      <c r="P46" s="14" t="s">
        <v>35</v>
      </c>
      <c r="Q46" s="41" t="s">
        <v>136</v>
      </c>
    </row>
    <row r="47" spans="1:17" s="15" customFormat="1" ht="12.75" customHeight="1" x14ac:dyDescent="0.3">
      <c r="A47" s="102" t="s">
        <v>137</v>
      </c>
      <c r="B47" s="111" t="s">
        <v>138</v>
      </c>
      <c r="C47" s="6"/>
      <c r="D47" s="8"/>
      <c r="E47" s="8"/>
      <c r="F47" s="8" t="s">
        <v>188</v>
      </c>
      <c r="G47" s="6">
        <v>2</v>
      </c>
      <c r="H47" s="8"/>
      <c r="I47" s="8"/>
      <c r="J47" s="9"/>
      <c r="K47" s="10">
        <v>3</v>
      </c>
      <c r="L47" s="10" t="s">
        <v>15</v>
      </c>
      <c r="M47" s="38"/>
      <c r="N47" s="39"/>
      <c r="O47" s="38"/>
      <c r="P47" s="14" t="s">
        <v>56</v>
      </c>
      <c r="Q47" s="41" t="s">
        <v>139</v>
      </c>
    </row>
    <row r="48" spans="1:17" s="15" customFormat="1" ht="12.75" customHeight="1" x14ac:dyDescent="0.3">
      <c r="A48" s="102" t="s">
        <v>140</v>
      </c>
      <c r="B48" s="111" t="s">
        <v>141</v>
      </c>
      <c r="C48" s="6"/>
      <c r="D48" s="8"/>
      <c r="E48" s="8" t="s">
        <v>188</v>
      </c>
      <c r="F48" s="8"/>
      <c r="G48" s="6">
        <v>2</v>
      </c>
      <c r="H48" s="8"/>
      <c r="I48" s="8"/>
      <c r="J48" s="9"/>
      <c r="K48" s="10">
        <v>4</v>
      </c>
      <c r="L48" s="10" t="s">
        <v>15</v>
      </c>
      <c r="M48" s="38"/>
      <c r="N48" s="39"/>
      <c r="O48" s="38"/>
      <c r="P48" s="14" t="s">
        <v>128</v>
      </c>
      <c r="Q48" s="41" t="s">
        <v>142</v>
      </c>
    </row>
    <row r="49" spans="1:17" s="15" customFormat="1" ht="12.75" customHeight="1" x14ac:dyDescent="0.3">
      <c r="A49" s="102" t="s">
        <v>143</v>
      </c>
      <c r="B49" s="111" t="s">
        <v>144</v>
      </c>
      <c r="C49" s="6"/>
      <c r="D49" s="8"/>
      <c r="E49" s="8" t="s">
        <v>188</v>
      </c>
      <c r="F49" s="8"/>
      <c r="G49" s="6">
        <v>2</v>
      </c>
      <c r="H49" s="8"/>
      <c r="I49" s="8"/>
      <c r="J49" s="9"/>
      <c r="K49" s="10">
        <v>2</v>
      </c>
      <c r="L49" s="10" t="s">
        <v>15</v>
      </c>
      <c r="M49" s="38"/>
      <c r="N49" s="39"/>
      <c r="O49" s="38"/>
      <c r="P49" s="14" t="s">
        <v>145</v>
      </c>
      <c r="Q49" s="41" t="s">
        <v>146</v>
      </c>
    </row>
    <row r="50" spans="1:17" s="15" customFormat="1" ht="12.75" customHeight="1" x14ac:dyDescent="0.3">
      <c r="A50" s="102" t="s">
        <v>147</v>
      </c>
      <c r="B50" s="111" t="s">
        <v>148</v>
      </c>
      <c r="C50" s="6"/>
      <c r="D50" s="8"/>
      <c r="E50" s="8" t="s">
        <v>188</v>
      </c>
      <c r="F50" s="8"/>
      <c r="G50" s="6">
        <v>2</v>
      </c>
      <c r="H50" s="8"/>
      <c r="I50" s="8"/>
      <c r="J50" s="9"/>
      <c r="K50" s="10">
        <v>4</v>
      </c>
      <c r="L50" s="10" t="s">
        <v>15</v>
      </c>
      <c r="M50" s="45"/>
      <c r="N50" s="46"/>
      <c r="O50" s="47"/>
      <c r="P50" s="14" t="s">
        <v>35</v>
      </c>
      <c r="Q50" s="41" t="s">
        <v>149</v>
      </c>
    </row>
    <row r="51" spans="1:17" s="15" customFormat="1" ht="12.75" customHeight="1" x14ac:dyDescent="0.25">
      <c r="A51" s="102" t="s">
        <v>150</v>
      </c>
      <c r="B51" s="113" t="s">
        <v>151</v>
      </c>
      <c r="C51" s="6"/>
      <c r="D51" s="8"/>
      <c r="E51" s="8" t="s">
        <v>188</v>
      </c>
      <c r="F51" s="8"/>
      <c r="G51" s="6">
        <v>2</v>
      </c>
      <c r="H51" s="8"/>
      <c r="I51" s="8"/>
      <c r="J51" s="9"/>
      <c r="K51" s="10">
        <v>2</v>
      </c>
      <c r="L51" s="10" t="s">
        <v>15</v>
      </c>
      <c r="M51" s="59"/>
      <c r="N51" s="21"/>
      <c r="O51" s="66"/>
      <c r="P51" s="14" t="s">
        <v>152</v>
      </c>
      <c r="Q51" s="41" t="s">
        <v>153</v>
      </c>
    </row>
    <row r="52" spans="1:17" s="126" customFormat="1" ht="12.75" customHeight="1" x14ac:dyDescent="0.3">
      <c r="A52" s="114"/>
      <c r="B52" s="115" t="s">
        <v>154</v>
      </c>
      <c r="C52" s="116"/>
      <c r="D52" s="117"/>
      <c r="E52" s="117"/>
      <c r="F52" s="117"/>
      <c r="G52" s="118"/>
      <c r="H52" s="117"/>
      <c r="I52" s="117"/>
      <c r="J52" s="119"/>
      <c r="K52" s="120">
        <v>22</v>
      </c>
      <c r="L52" s="120"/>
      <c r="M52" s="121"/>
      <c r="N52" s="122"/>
      <c r="O52" s="123"/>
      <c r="P52" s="124" t="s">
        <v>52</v>
      </c>
      <c r="Q52" s="125" t="s">
        <v>155</v>
      </c>
    </row>
    <row r="53" spans="1:17" s="15" customFormat="1" x14ac:dyDescent="0.3">
      <c r="A53" s="190" t="s">
        <v>37</v>
      </c>
      <c r="B53" s="190"/>
      <c r="C53" s="67">
        <f>SUMIF(C34:C52,"=x",$G34:$G52)+SUMIF(C34:C52,"=x",$H34:$H52)+SUMIF(C34:C52,"=x",$I34:$I52)</f>
        <v>0</v>
      </c>
      <c r="D53" s="68">
        <f>SUMIF(D34:D52,"=x",$G34:$G52)+SUMIF(D34:D52,"=x",$H34:$H52)+SUMIF(D34:D52,"=x",$I34:$I52)</f>
        <v>0</v>
      </c>
      <c r="E53" s="68"/>
      <c r="F53" s="69">
        <f>SUMIF(F34:F52,"=x",$G34:$G52)+SUMIF(F34:F52,"=x",$H34:$H52)+SUMIF(F34:F52,"=x",$I34:$I52)</f>
        <v>0</v>
      </c>
      <c r="G53" s="191"/>
      <c r="H53" s="192"/>
      <c r="I53" s="192"/>
      <c r="J53" s="192"/>
      <c r="K53" s="192"/>
      <c r="L53" s="193"/>
      <c r="M53" s="131"/>
      <c r="N53" s="167"/>
      <c r="O53" s="132"/>
      <c r="P53" s="157"/>
      <c r="Q53" s="139"/>
    </row>
    <row r="54" spans="1:17" s="15" customFormat="1" x14ac:dyDescent="0.3">
      <c r="A54" s="179" t="s">
        <v>38</v>
      </c>
      <c r="B54" s="179"/>
      <c r="C54" s="32"/>
      <c r="D54" s="33"/>
      <c r="E54" s="68"/>
      <c r="F54" s="69"/>
      <c r="G54" s="180">
        <v>22</v>
      </c>
      <c r="H54" s="180"/>
      <c r="I54" s="180"/>
      <c r="J54" s="180"/>
      <c r="K54" s="180"/>
      <c r="L54" s="180"/>
      <c r="M54" s="103"/>
      <c r="N54" s="162"/>
      <c r="O54" s="104"/>
      <c r="P54" s="157"/>
      <c r="Q54" s="139"/>
    </row>
    <row r="55" spans="1:17" s="15" customFormat="1" x14ac:dyDescent="0.3">
      <c r="A55" s="181" t="s">
        <v>39</v>
      </c>
      <c r="B55" s="181"/>
      <c r="C55" s="70">
        <f>SUMPRODUCT(--(C34:C52="x"),--($L34:$L52="K"))</f>
        <v>0</v>
      </c>
      <c r="D55" s="71">
        <f>SUMPRODUCT(--(D34:D52="x"),--($L34:$L52="K"))</f>
        <v>0</v>
      </c>
      <c r="E55" s="71"/>
      <c r="F55" s="72">
        <f>SUMPRODUCT(--(F34:F52="x"),--($L34:$L52="K"))</f>
        <v>0</v>
      </c>
      <c r="G55" s="182"/>
      <c r="H55" s="183"/>
      <c r="I55" s="183"/>
      <c r="J55" s="183"/>
      <c r="K55" s="183"/>
      <c r="L55" s="184"/>
      <c r="M55" s="131"/>
      <c r="N55" s="168"/>
      <c r="O55" s="132"/>
      <c r="P55" s="157"/>
      <c r="Q55" s="139"/>
    </row>
    <row r="56" spans="1:17" s="15" customFormat="1" x14ac:dyDescent="0.3">
      <c r="A56" s="51" t="s">
        <v>192</v>
      </c>
      <c r="B56" s="52"/>
      <c r="C56" s="53"/>
      <c r="D56" s="54"/>
      <c r="E56" s="54"/>
      <c r="F56" s="54"/>
      <c r="G56" s="53"/>
      <c r="H56" s="54"/>
      <c r="I56" s="54"/>
      <c r="J56" s="54"/>
      <c r="K56" s="54"/>
      <c r="L56" s="55"/>
      <c r="M56" s="57"/>
      <c r="N56" s="169"/>
      <c r="O56" s="54"/>
      <c r="P56" s="155"/>
      <c r="Q56" s="130"/>
    </row>
    <row r="57" spans="1:17" s="15" customFormat="1" x14ac:dyDescent="0.3">
      <c r="A57" s="5" t="s">
        <v>156</v>
      </c>
      <c r="B57" s="89" t="s">
        <v>157</v>
      </c>
      <c r="C57" s="6"/>
      <c r="D57" s="8"/>
      <c r="E57" s="8" t="s">
        <v>188</v>
      </c>
      <c r="F57" s="8"/>
      <c r="G57" s="6"/>
      <c r="H57" s="8">
        <v>2</v>
      </c>
      <c r="I57" s="8"/>
      <c r="J57" s="9"/>
      <c r="K57" s="10">
        <v>2</v>
      </c>
      <c r="L57" s="10" t="s">
        <v>20</v>
      </c>
      <c r="M57" s="38"/>
      <c r="N57" s="39"/>
      <c r="O57" s="44"/>
      <c r="P57" s="14" t="s">
        <v>158</v>
      </c>
      <c r="Q57" s="41" t="s">
        <v>159</v>
      </c>
    </row>
    <row r="58" spans="1:17" s="15" customFormat="1" x14ac:dyDescent="0.3">
      <c r="A58" s="143" t="s">
        <v>160</v>
      </c>
      <c r="B58" s="89" t="s">
        <v>161</v>
      </c>
      <c r="C58" s="6"/>
      <c r="D58" s="8"/>
      <c r="E58" s="8"/>
      <c r="F58" s="8" t="s">
        <v>188</v>
      </c>
      <c r="G58" s="6"/>
      <c r="H58" s="8">
        <v>2</v>
      </c>
      <c r="I58" s="8"/>
      <c r="J58" s="9"/>
      <c r="K58" s="10">
        <v>2</v>
      </c>
      <c r="L58" s="10" t="s">
        <v>20</v>
      </c>
      <c r="M58" s="38"/>
      <c r="N58" s="39"/>
      <c r="O58" s="44"/>
      <c r="P58" s="14" t="s">
        <v>128</v>
      </c>
      <c r="Q58" s="41" t="s">
        <v>162</v>
      </c>
    </row>
    <row r="59" spans="1:17" s="15" customFormat="1" x14ac:dyDescent="0.3">
      <c r="A59" s="196" t="s">
        <v>37</v>
      </c>
      <c r="B59" s="196"/>
      <c r="C59" s="67">
        <f>SUMIF(C57:C58,"=x",$G57:$G58)+SUMIF(C57:C58,"=x",$H57:$H58)+SUMIF(C57:C58,"=x",$I57:$I58)</f>
        <v>0</v>
      </c>
      <c r="D59" s="68">
        <f>SUMIF(D57:D58,"=x",$G57:$G58)+SUMIF(D57:D58,"=x",$H57:$H58)+SUMIF(D57:D58,"=x",$I57:$I58)</f>
        <v>0</v>
      </c>
      <c r="E59" s="68">
        <f>SUMIF(E57:E58,"=x",$G57:$G58)+SUMIF(E57:E58,"=x",$H57:$H58)+SUMIF(E57:E58,"=x",$I57:$I58)</f>
        <v>0</v>
      </c>
      <c r="F59" s="69">
        <f>SUMIF(F57:F58,"=x",$G57:$G58)+SUMIF(F57:F58,"=x",$H57:$H58)+SUMIF(F57:F58,"=x",$I57:$I58)</f>
        <v>0</v>
      </c>
      <c r="G59" s="197">
        <v>2</v>
      </c>
      <c r="H59" s="198"/>
      <c r="I59" s="198"/>
      <c r="J59" s="198"/>
      <c r="K59" s="198"/>
      <c r="L59" s="199"/>
      <c r="M59" s="131"/>
      <c r="N59" s="168"/>
      <c r="O59" s="132"/>
      <c r="P59" s="157"/>
      <c r="Q59" s="139"/>
    </row>
    <row r="60" spans="1:17" s="15" customFormat="1" x14ac:dyDescent="0.3">
      <c r="A60" s="179" t="s">
        <v>38</v>
      </c>
      <c r="B60" s="179"/>
      <c r="C60" s="73">
        <f>SUMIF(C57:C58,"=x",$K57:$K58)</f>
        <v>0</v>
      </c>
      <c r="D60" s="74">
        <f>SUMIF(D57:D58,"=x",$K57:$K58)</f>
        <v>0</v>
      </c>
      <c r="E60" s="74">
        <f>SUMIF(E57:E58,"=x",$K57:$K58)</f>
        <v>0</v>
      </c>
      <c r="F60" s="75">
        <f>SUMIF(F57:F58,"=x",$K57:$K58)</f>
        <v>0</v>
      </c>
      <c r="G60" s="200">
        <v>2</v>
      </c>
      <c r="H60" s="201"/>
      <c r="I60" s="201"/>
      <c r="J60" s="201"/>
      <c r="K60" s="201"/>
      <c r="L60" s="202"/>
      <c r="M60" s="131"/>
      <c r="N60" s="168"/>
      <c r="O60" s="132"/>
      <c r="P60" s="157"/>
      <c r="Q60" s="139"/>
    </row>
    <row r="61" spans="1:17" s="15" customFormat="1" x14ac:dyDescent="0.3">
      <c r="A61" s="181" t="s">
        <v>39</v>
      </c>
      <c r="B61" s="181"/>
      <c r="C61" s="70">
        <f>SUMPRODUCT(--(C57:C58="x"),--($L57:$L58="K(5)"))</f>
        <v>0</v>
      </c>
      <c r="D61" s="71">
        <f>SUMPRODUCT(--(D57:D58="x"),--($L57:$L58="K(5)"))</f>
        <v>0</v>
      </c>
      <c r="E61" s="71">
        <f>SUMPRODUCT(--(E57:E58="x"),--($L57:$L58="K(5)"))</f>
        <v>0</v>
      </c>
      <c r="F61" s="72">
        <f>SUMPRODUCT(--(F57:F58="x"),--($L57:$L58="K(5)"))</f>
        <v>0</v>
      </c>
      <c r="G61" s="182">
        <f>SUM(C61:F61)</f>
        <v>0</v>
      </c>
      <c r="H61" s="183"/>
      <c r="I61" s="183"/>
      <c r="J61" s="183"/>
      <c r="K61" s="183"/>
      <c r="L61" s="184"/>
      <c r="M61" s="131"/>
      <c r="N61" s="168"/>
      <c r="O61" s="132"/>
      <c r="P61" s="157"/>
      <c r="Q61" s="139"/>
    </row>
    <row r="62" spans="1:17" s="15" customFormat="1" x14ac:dyDescent="0.3">
      <c r="A62" s="185" t="s">
        <v>163</v>
      </c>
      <c r="B62" s="186"/>
      <c r="C62" s="187"/>
      <c r="D62" s="188"/>
      <c r="E62" s="188"/>
      <c r="F62" s="188"/>
      <c r="G62" s="187"/>
      <c r="H62" s="188"/>
      <c r="I62" s="188"/>
      <c r="J62" s="188"/>
      <c r="K62" s="188"/>
      <c r="L62" s="189"/>
      <c r="M62" s="127"/>
      <c r="N62" s="164"/>
      <c r="O62" s="128"/>
      <c r="P62" s="154"/>
      <c r="Q62" s="129"/>
    </row>
    <row r="63" spans="1:17" s="15" customFormat="1" x14ac:dyDescent="0.3">
      <c r="A63" s="5" t="s">
        <v>164</v>
      </c>
      <c r="B63" s="14" t="s">
        <v>165</v>
      </c>
      <c r="C63" s="6"/>
      <c r="D63" s="8"/>
      <c r="E63" s="8" t="s">
        <v>43</v>
      </c>
      <c r="F63" s="8"/>
      <c r="G63" s="6"/>
      <c r="H63" s="8">
        <v>1</v>
      </c>
      <c r="I63" s="8"/>
      <c r="J63" s="9"/>
      <c r="K63" s="10">
        <v>10</v>
      </c>
      <c r="L63" s="10" t="s">
        <v>20</v>
      </c>
      <c r="M63" s="59"/>
      <c r="N63" s="8"/>
      <c r="O63" s="40"/>
      <c r="P63" s="14" t="s">
        <v>52</v>
      </c>
      <c r="Q63" s="14" t="s">
        <v>166</v>
      </c>
    </row>
    <row r="64" spans="1:17" s="15" customFormat="1" ht="12.75" customHeight="1" x14ac:dyDescent="0.3">
      <c r="A64" s="143" t="s">
        <v>167</v>
      </c>
      <c r="B64" s="14" t="s">
        <v>168</v>
      </c>
      <c r="C64" s="6"/>
      <c r="D64" s="8"/>
      <c r="E64" s="8"/>
      <c r="F64" s="8" t="s">
        <v>43</v>
      </c>
      <c r="G64" s="6"/>
      <c r="H64" s="8">
        <v>2</v>
      </c>
      <c r="I64" s="8"/>
      <c r="J64" s="9"/>
      <c r="K64" s="10">
        <v>20</v>
      </c>
      <c r="L64" s="10" t="s">
        <v>20</v>
      </c>
      <c r="M64" s="23" t="s">
        <v>169</v>
      </c>
      <c r="N64" s="76" t="str">
        <f>A63</f>
        <v>diplm1fk22dm</v>
      </c>
      <c r="O64" s="97" t="str">
        <f>B63</f>
        <v>Consultation of diploma degree I</v>
      </c>
      <c r="P64" s="14" t="s">
        <v>52</v>
      </c>
      <c r="Q64" s="14" t="s">
        <v>170</v>
      </c>
    </row>
    <row r="65" spans="1:17" s="15" customFormat="1" x14ac:dyDescent="0.3">
      <c r="A65" s="190" t="s">
        <v>37</v>
      </c>
      <c r="B65" s="190"/>
      <c r="C65" s="27">
        <f>SUMIF(C63:C64,"=x",$G63:$G64)+SUMIF(C63:C64,"=x",$H63:$H64)+SUMIF(C63:C64,"=x",$I63:$I64)</f>
        <v>0</v>
      </c>
      <c r="D65" s="28">
        <f>SUMIF(D63:D64,"=x",$G63:$G64)+SUMIF(D63:D64,"=x",$H63:$H64)+SUMIF(D63:D64,"=x",$I63:$I64)</f>
        <v>0</v>
      </c>
      <c r="E65" s="28">
        <f>SUMIF(E63:E64,"=x",$G63:$G64)+SUMIF(E63:E64,"=x",$H63:$H64)+SUMIF(E63:E64,"=x",$I63:$I64)</f>
        <v>1</v>
      </c>
      <c r="F65" s="29">
        <f>SUMIF(F63:F64,"=x",$G63:$G64)+SUMIF(F63:F64,"=x",$H63:$H64)+SUMIF(F63:F64,"=x",$I63:$I64)</f>
        <v>2</v>
      </c>
      <c r="G65" s="194">
        <f>SUM(C65:F65)</f>
        <v>3</v>
      </c>
      <c r="H65" s="194"/>
      <c r="I65" s="194"/>
      <c r="J65" s="194"/>
      <c r="K65" s="194"/>
      <c r="L65" s="194"/>
      <c r="M65" s="131"/>
      <c r="N65" s="168"/>
      <c r="O65" s="132"/>
      <c r="P65" s="157"/>
      <c r="Q65" s="139"/>
    </row>
    <row r="66" spans="1:17" s="15" customFormat="1" x14ac:dyDescent="0.3">
      <c r="A66" s="179" t="s">
        <v>93</v>
      </c>
      <c r="B66" s="179"/>
      <c r="C66" s="32">
        <f>SUMIF(C63:C64,"=x",$K63:$K64)</f>
        <v>0</v>
      </c>
      <c r="D66" s="33">
        <f>SUMIF(D63:D64,"=x",$K63:$K64)</f>
        <v>0</v>
      </c>
      <c r="E66" s="33">
        <f>SUMIF(E63:E64,"=x",$K63:$K64)</f>
        <v>10</v>
      </c>
      <c r="F66" s="34">
        <f>SUMIF(F63:F64,"=x",$K63:$K64)</f>
        <v>20</v>
      </c>
      <c r="G66" s="180">
        <f>SUM(C66:F66)</f>
        <v>30</v>
      </c>
      <c r="H66" s="180"/>
      <c r="I66" s="180"/>
      <c r="J66" s="180"/>
      <c r="K66" s="180"/>
      <c r="L66" s="180"/>
      <c r="M66" s="131"/>
      <c r="N66" s="168"/>
      <c r="O66" s="132"/>
      <c r="P66" s="157"/>
      <c r="Q66" s="139"/>
    </row>
    <row r="67" spans="1:17" s="15" customFormat="1" x14ac:dyDescent="0.3">
      <c r="A67" s="181" t="s">
        <v>39</v>
      </c>
      <c r="B67" s="181"/>
      <c r="C67" s="49">
        <f>SUMPRODUCT(--(C63:C64="x"),--($L63:$L64="K(5)"))</f>
        <v>0</v>
      </c>
      <c r="D67" s="36">
        <f>SUMPRODUCT(--(D63:D64="x"),--($L63:$L64="K(5)"))</f>
        <v>0</v>
      </c>
      <c r="E67" s="36">
        <f>SUMPRODUCT(--(E63:E64="x"),--($L63:$L64="K(5)"))</f>
        <v>0</v>
      </c>
      <c r="F67" s="50">
        <f>SUMPRODUCT(--(F63:F64="x"),--($L63:$L64="K(5)"))</f>
        <v>0</v>
      </c>
      <c r="G67" s="195">
        <f>SUM(C67:F67)</f>
        <v>0</v>
      </c>
      <c r="H67" s="195"/>
      <c r="I67" s="195"/>
      <c r="J67" s="195"/>
      <c r="K67" s="195"/>
      <c r="L67" s="195"/>
      <c r="M67" s="131"/>
      <c r="N67" s="168"/>
      <c r="O67" s="132"/>
      <c r="P67" s="157"/>
      <c r="Q67" s="139"/>
    </row>
    <row r="68" spans="1:17" s="15" customFormat="1" x14ac:dyDescent="0.3">
      <c r="A68" s="185" t="s">
        <v>182</v>
      </c>
      <c r="B68" s="186"/>
      <c r="C68" s="187"/>
      <c r="D68" s="188"/>
      <c r="E68" s="188"/>
      <c r="F68" s="188"/>
      <c r="G68" s="187"/>
      <c r="H68" s="188"/>
      <c r="I68" s="188"/>
      <c r="J68" s="188"/>
      <c r="K68" s="188"/>
      <c r="L68" s="189"/>
      <c r="M68" s="127"/>
      <c r="N68" s="164"/>
      <c r="O68" s="128"/>
      <c r="P68" s="158"/>
      <c r="Q68" s="129"/>
    </row>
    <row r="69" spans="1:17" s="15" customFormat="1" x14ac:dyDescent="0.3">
      <c r="A69" s="144"/>
      <c r="B69" s="14" t="s">
        <v>171</v>
      </c>
      <c r="C69" s="6"/>
      <c r="D69" s="39" t="s">
        <v>43</v>
      </c>
      <c r="E69" s="39"/>
      <c r="F69" s="39"/>
      <c r="G69" s="6"/>
      <c r="H69" s="8"/>
      <c r="I69" s="8"/>
      <c r="J69" s="9"/>
      <c r="K69" s="10">
        <v>6</v>
      </c>
      <c r="L69" s="10"/>
      <c r="M69" s="38"/>
      <c r="N69" s="39"/>
      <c r="O69" s="40"/>
      <c r="P69" s="14"/>
      <c r="Q69" s="156" t="s">
        <v>172</v>
      </c>
    </row>
    <row r="70" spans="1:17" s="15" customFormat="1" x14ac:dyDescent="0.3">
      <c r="A70" s="190" t="s">
        <v>37</v>
      </c>
      <c r="B70" s="190"/>
      <c r="C70" s="67">
        <f>SUMIF(C69:C69,"=x",$G69:$G69)+SUMIF(C69:C69,"=x",$H69:$H69)+SUMIF(C69:C69,"=x",$I69:$I69)</f>
        <v>0</v>
      </c>
      <c r="D70" s="33"/>
      <c r="E70" s="68">
        <f>SUMIF(E69:E69,"=x",$G69:$G69)+SUMIF(E69:E69,"=x",$H69:$H69)+SUMIF(E69:E69,"=x",$I69:$I69)</f>
        <v>0</v>
      </c>
      <c r="F70" s="68">
        <f>SUMIF(F69:F69,"=x",$G69:$G69)+SUMIF(F69:F69,"=x",$H69:$H69)+SUMIF(F69:F69,"=x",$I69:$I69)</f>
        <v>0</v>
      </c>
      <c r="G70" s="191">
        <f>SUM(C70:F70)</f>
        <v>0</v>
      </c>
      <c r="H70" s="192"/>
      <c r="I70" s="192"/>
      <c r="J70" s="192"/>
      <c r="K70" s="192"/>
      <c r="L70" s="193"/>
      <c r="M70" s="131"/>
      <c r="N70" s="168"/>
      <c r="O70" s="132"/>
      <c r="P70" s="157"/>
      <c r="Q70" s="139"/>
    </row>
    <row r="71" spans="1:17" s="15" customFormat="1" x14ac:dyDescent="0.3">
      <c r="A71" s="179" t="s">
        <v>93</v>
      </c>
      <c r="B71" s="179"/>
      <c r="C71" s="67"/>
      <c r="D71" s="68"/>
      <c r="E71" s="68"/>
      <c r="F71" s="69"/>
      <c r="G71" s="180">
        <v>6</v>
      </c>
      <c r="H71" s="180"/>
      <c r="I71" s="180"/>
      <c r="J71" s="180"/>
      <c r="K71" s="180"/>
      <c r="L71" s="180"/>
      <c r="M71" s="103"/>
      <c r="N71" s="162"/>
      <c r="O71" s="104"/>
      <c r="P71" s="157"/>
      <c r="Q71" s="139"/>
    </row>
    <row r="72" spans="1:17" s="15" customFormat="1" x14ac:dyDescent="0.3">
      <c r="A72" s="181" t="s">
        <v>39</v>
      </c>
      <c r="B72" s="181"/>
      <c r="C72" s="77">
        <f>SUMPRODUCT(--(C69:C69="x"),--($L69:$L69="K"))</f>
        <v>0</v>
      </c>
      <c r="D72" s="71">
        <f>SUMPRODUCT(--(D69:D69="x"),--($L69:$L69="K"))</f>
        <v>0</v>
      </c>
      <c r="E72" s="71">
        <f>SUMPRODUCT(--(E69:E69="x"),--($L69:$L69="K"))</f>
        <v>0</v>
      </c>
      <c r="F72" s="78">
        <f>SUMPRODUCT(--(F69:F69="x"),--($L69:$L69="K"))</f>
        <v>0</v>
      </c>
      <c r="G72" s="182">
        <f>SUM(C72:F72)</f>
        <v>0</v>
      </c>
      <c r="H72" s="183"/>
      <c r="I72" s="183"/>
      <c r="J72" s="183"/>
      <c r="K72" s="183"/>
      <c r="L72" s="184"/>
      <c r="M72" s="131"/>
      <c r="N72" s="168"/>
      <c r="O72" s="132"/>
      <c r="P72" s="157"/>
      <c r="Q72" s="139"/>
    </row>
    <row r="73" spans="1:17" s="15" customFormat="1" x14ac:dyDescent="0.3">
      <c r="A73" s="185" t="s">
        <v>173</v>
      </c>
      <c r="B73" s="186"/>
      <c r="C73" s="187"/>
      <c r="D73" s="188"/>
      <c r="E73" s="188"/>
      <c r="F73" s="189"/>
      <c r="G73" s="187"/>
      <c r="H73" s="188"/>
      <c r="I73" s="188"/>
      <c r="J73" s="188"/>
      <c r="K73" s="188"/>
      <c r="L73" s="189"/>
      <c r="M73" s="133"/>
      <c r="N73" s="170"/>
      <c r="O73" s="134"/>
      <c r="P73" s="158"/>
      <c r="Q73" s="135"/>
    </row>
    <row r="74" spans="1:17" s="15" customFormat="1" x14ac:dyDescent="0.3">
      <c r="A74" s="190" t="s">
        <v>37</v>
      </c>
      <c r="B74" s="190"/>
      <c r="C74" s="67"/>
      <c r="D74" s="33"/>
      <c r="E74" s="68">
        <f>SUMIF(E73:E73,"=x",$G73:$G73)+SUMIF(E73:E73,"=x",$H73:$H73)+SUMIF(E73:E73,"=x",$I73:$I73)</f>
        <v>0</v>
      </c>
      <c r="F74" s="68">
        <f>SUMIF(F73:F73,"=x",$G73:$G73)+SUMIF(F73:F73,"=x",$H73:$H73)+SUMIF(F73:F73,"=x",$I73:$I73)</f>
        <v>0</v>
      </c>
      <c r="G74" s="191">
        <f>SUM(C74:F74)</f>
        <v>0</v>
      </c>
      <c r="H74" s="192"/>
      <c r="I74" s="192"/>
      <c r="J74" s="192"/>
      <c r="K74" s="192"/>
      <c r="L74" s="193"/>
      <c r="M74" s="131"/>
      <c r="N74" s="168"/>
      <c r="O74" s="132"/>
      <c r="P74" s="157"/>
      <c r="Q74" s="139"/>
    </row>
    <row r="75" spans="1:17" s="15" customFormat="1" x14ac:dyDescent="0.3">
      <c r="A75" s="179" t="s">
        <v>93</v>
      </c>
      <c r="B75" s="179"/>
      <c r="C75" s="67"/>
      <c r="D75" s="68"/>
      <c r="E75" s="68"/>
      <c r="F75" s="69"/>
      <c r="G75" s="180">
        <v>120</v>
      </c>
      <c r="H75" s="180"/>
      <c r="I75" s="180"/>
      <c r="J75" s="180"/>
      <c r="K75" s="180"/>
      <c r="L75" s="180"/>
      <c r="M75" s="103"/>
      <c r="N75" s="162"/>
      <c r="O75" s="104"/>
      <c r="P75" s="157"/>
      <c r="Q75" s="139"/>
    </row>
    <row r="76" spans="1:17" s="15" customFormat="1" ht="13.8" thickBot="1" x14ac:dyDescent="0.35">
      <c r="A76" s="175" t="s">
        <v>39</v>
      </c>
      <c r="B76" s="175"/>
      <c r="C76" s="145">
        <f>SUMPRODUCT(--(C73:C73="x"),--($L73:$L73="K"))</f>
        <v>0</v>
      </c>
      <c r="D76" s="146">
        <f>SUMPRODUCT(--(D73:D73="x"),--($L73:$L73="K"))</f>
        <v>0</v>
      </c>
      <c r="E76" s="146">
        <f>SUMPRODUCT(--(E73:E73="x"),--($L73:$L73="K"))</f>
        <v>0</v>
      </c>
      <c r="F76" s="147">
        <f>SUMPRODUCT(--(F73:F73="x"),--($L73:$L73="K"))</f>
        <v>0</v>
      </c>
      <c r="G76" s="176">
        <f>SUM(C76:F76)</f>
        <v>0</v>
      </c>
      <c r="H76" s="177"/>
      <c r="I76" s="177"/>
      <c r="J76" s="177"/>
      <c r="K76" s="177"/>
      <c r="L76" s="178"/>
      <c r="M76" s="148"/>
      <c r="N76" s="171"/>
      <c r="O76" s="149"/>
      <c r="P76" s="159"/>
      <c r="Q76" s="150"/>
    </row>
    <row r="77" spans="1:17" s="15" customFormat="1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2"/>
      <c r="M77" s="1"/>
      <c r="N77" s="1"/>
      <c r="O77" s="1"/>
      <c r="P77" s="1"/>
    </row>
    <row r="78" spans="1:17" s="15" customForma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1"/>
      <c r="N78" s="1"/>
      <c r="O78" s="1"/>
      <c r="P78" s="1"/>
    </row>
    <row r="79" spans="1:17" s="15" customFormat="1" x14ac:dyDescent="0.25">
      <c r="A79" s="172" t="s">
        <v>174</v>
      </c>
      <c r="B79" s="2"/>
      <c r="C79" s="1"/>
      <c r="D79" s="1"/>
      <c r="E79" s="1"/>
      <c r="F79" s="1"/>
      <c r="G79" s="1"/>
      <c r="H79" s="1"/>
      <c r="I79" s="1"/>
      <c r="J79" s="1"/>
      <c r="K79" s="1"/>
      <c r="L79" s="2"/>
      <c r="M79" s="1"/>
      <c r="N79" s="1"/>
      <c r="O79" s="1"/>
      <c r="P79" s="1"/>
    </row>
    <row r="80" spans="1:17" s="15" customFormat="1" x14ac:dyDescent="0.25">
      <c r="A80" s="79" t="s">
        <v>185</v>
      </c>
      <c r="B80" s="2"/>
      <c r="C80" s="1"/>
      <c r="D80" s="1"/>
      <c r="E80" s="1"/>
      <c r="F80" s="1"/>
      <c r="G80" s="1"/>
      <c r="H80" s="1"/>
      <c r="I80" s="1"/>
      <c r="J80" s="1"/>
      <c r="K80" s="1"/>
      <c r="L80" s="2"/>
      <c r="M80" s="1"/>
      <c r="N80" s="1"/>
      <c r="O80" s="1"/>
      <c r="P80" s="1"/>
    </row>
    <row r="81" spans="1:16" s="15" customFormat="1" ht="15" x14ac:dyDescent="0.25">
      <c r="A81" s="79" t="s">
        <v>183</v>
      </c>
      <c r="B81" s="2"/>
      <c r="C81" s="1"/>
      <c r="D81" s="1"/>
      <c r="E81" s="80"/>
      <c r="F81" s="1"/>
      <c r="G81" s="1"/>
      <c r="H81" s="1"/>
      <c r="I81" s="1"/>
      <c r="J81" s="1"/>
      <c r="K81" s="1"/>
      <c r="L81" s="2"/>
      <c r="M81" s="1"/>
      <c r="N81" s="1"/>
      <c r="O81" s="1"/>
      <c r="P81" s="1"/>
    </row>
    <row r="82" spans="1:16" s="15" customFormat="1" ht="15" x14ac:dyDescent="0.25">
      <c r="A82" s="1"/>
      <c r="B82" s="2"/>
      <c r="C82" s="1"/>
      <c r="D82" s="1"/>
      <c r="E82" s="80"/>
      <c r="F82" s="1"/>
      <c r="G82" s="1"/>
      <c r="H82" s="1"/>
      <c r="I82" s="1"/>
      <c r="J82" s="1"/>
      <c r="K82" s="1"/>
      <c r="L82" s="2"/>
      <c r="M82" s="1"/>
      <c r="N82" s="1"/>
      <c r="O82" s="1"/>
      <c r="P82" s="1"/>
    </row>
    <row r="83" spans="1:16" s="15" customFormat="1" ht="13.2" customHeight="1" x14ac:dyDescent="0.25">
      <c r="A83" s="172" t="s">
        <v>6</v>
      </c>
      <c r="B83" s="2"/>
      <c r="C83" s="1"/>
      <c r="D83" s="1"/>
      <c r="E83" s="1"/>
      <c r="F83" s="1"/>
      <c r="G83" s="1"/>
      <c r="H83" s="1"/>
      <c r="I83" s="1"/>
      <c r="J83" s="1"/>
      <c r="K83" s="1"/>
      <c r="L83" s="2"/>
      <c r="M83" s="1"/>
      <c r="N83" s="1"/>
      <c r="O83" s="1"/>
      <c r="P83" s="1"/>
    </row>
    <row r="84" spans="1:16" s="15" customFormat="1" x14ac:dyDescent="0.25">
      <c r="A84" s="81" t="s">
        <v>186</v>
      </c>
      <c r="B84" s="2"/>
      <c r="C84" s="1"/>
      <c r="D84" s="1"/>
      <c r="E84" s="1"/>
      <c r="F84" s="1"/>
      <c r="G84" s="1"/>
      <c r="H84" s="1"/>
      <c r="I84" s="1"/>
      <c r="J84" s="1"/>
      <c r="K84" s="1"/>
      <c r="L84" s="2"/>
      <c r="M84" s="1"/>
      <c r="N84" s="1"/>
      <c r="O84" s="1"/>
      <c r="P84" s="1"/>
    </row>
    <row r="85" spans="1:16" s="15" customFormat="1" x14ac:dyDescent="0.25">
      <c r="A85" s="82" t="s">
        <v>187</v>
      </c>
      <c r="B85" s="2"/>
      <c r="C85" s="1"/>
      <c r="D85" s="1"/>
      <c r="E85" s="1"/>
      <c r="F85" s="1"/>
      <c r="G85" s="1"/>
      <c r="H85" s="1"/>
      <c r="I85" s="1"/>
      <c r="J85" s="1"/>
      <c r="K85" s="1"/>
      <c r="L85" s="2"/>
      <c r="M85" s="1"/>
      <c r="N85" s="1"/>
      <c r="O85" s="1"/>
      <c r="P85" s="1"/>
    </row>
    <row r="86" spans="1:16" s="15" customFormat="1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2"/>
      <c r="M86" s="1"/>
      <c r="N86" s="1"/>
      <c r="O86" s="1"/>
      <c r="P86" s="1"/>
    </row>
    <row r="87" spans="1:16" s="15" customFormat="1" x14ac:dyDescent="0.25">
      <c r="A87" s="173" t="s">
        <v>3</v>
      </c>
      <c r="B87" s="2"/>
      <c r="C87" s="1"/>
      <c r="D87" s="1"/>
      <c r="E87" s="1"/>
      <c r="F87" s="1"/>
      <c r="G87" s="1"/>
      <c r="H87" s="1"/>
      <c r="I87" s="1"/>
      <c r="J87" s="1"/>
      <c r="K87" s="1"/>
      <c r="L87" s="2"/>
      <c r="M87" s="1"/>
      <c r="N87" s="1"/>
      <c r="O87" s="1"/>
      <c r="P87" s="1"/>
    </row>
    <row r="88" spans="1:16" s="15" customFormat="1" x14ac:dyDescent="0.25">
      <c r="A88" s="79" t="s">
        <v>181</v>
      </c>
      <c r="B88" s="2"/>
      <c r="C88" s="1"/>
      <c r="D88" s="1"/>
      <c r="E88" s="1"/>
      <c r="F88" s="1"/>
      <c r="G88" s="1"/>
      <c r="H88" s="1"/>
      <c r="I88" s="1"/>
      <c r="J88" s="1"/>
      <c r="K88" s="1"/>
      <c r="L88" s="2"/>
      <c r="M88" s="1"/>
      <c r="N88" s="1"/>
      <c r="O88" s="1"/>
      <c r="P88" s="1"/>
    </row>
    <row r="89" spans="1:16" s="15" customFormat="1" x14ac:dyDescent="0.25">
      <c r="A89" s="79" t="s">
        <v>189</v>
      </c>
      <c r="B89" s="2"/>
      <c r="C89" s="1"/>
      <c r="D89" s="1"/>
      <c r="E89" s="1"/>
      <c r="F89" s="1"/>
      <c r="G89" s="1"/>
      <c r="H89" s="1"/>
      <c r="I89" s="1"/>
      <c r="J89" s="1"/>
      <c r="K89" s="1"/>
      <c r="L89" s="2"/>
      <c r="M89" s="1"/>
      <c r="N89" s="1"/>
      <c r="O89" s="1"/>
      <c r="P89" s="1"/>
    </row>
    <row r="90" spans="1:16" s="15" customFormat="1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2"/>
      <c r="M90" s="1"/>
      <c r="N90" s="1"/>
      <c r="O90" s="1"/>
      <c r="P90" s="1"/>
    </row>
    <row r="91" spans="1:16" s="15" customFormat="1" x14ac:dyDescent="0.25">
      <c r="A91" s="174" t="s">
        <v>4</v>
      </c>
      <c r="B91" s="2"/>
      <c r="C91" s="1"/>
      <c r="D91" s="1"/>
      <c r="E91" s="1"/>
      <c r="F91" s="1"/>
      <c r="G91" s="1"/>
      <c r="H91" s="1"/>
      <c r="I91" s="1"/>
      <c r="J91" s="1"/>
      <c r="K91" s="1"/>
      <c r="L91" s="2"/>
      <c r="M91" s="1"/>
      <c r="N91" s="1"/>
      <c r="O91" s="1"/>
      <c r="P91" s="1"/>
    </row>
    <row r="92" spans="1:16" s="15" customFormat="1" x14ac:dyDescent="0.25">
      <c r="A92" s="79" t="s">
        <v>177</v>
      </c>
      <c r="B92" s="2"/>
      <c r="C92" s="1"/>
      <c r="D92" s="1"/>
      <c r="E92" s="1"/>
      <c r="F92" s="1"/>
      <c r="G92" s="1"/>
      <c r="H92" s="1"/>
      <c r="I92" s="1"/>
      <c r="J92" s="1"/>
      <c r="K92" s="1"/>
      <c r="L92" s="2"/>
      <c r="M92" s="1"/>
      <c r="N92" s="1"/>
      <c r="O92" s="1"/>
      <c r="P92" s="1"/>
    </row>
    <row r="93" spans="1:16" s="15" customFormat="1" ht="13.8" x14ac:dyDescent="0.25">
      <c r="A93" s="79" t="s">
        <v>178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2"/>
      <c r="M93" s="1"/>
      <c r="N93" s="1"/>
      <c r="O93" s="1"/>
      <c r="P93" s="1"/>
    </row>
    <row r="94" spans="1:16" s="15" customFormat="1" ht="13.8" x14ac:dyDescent="0.25">
      <c r="A94" s="79" t="s">
        <v>180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2"/>
      <c r="M94" s="1"/>
      <c r="N94" s="1"/>
      <c r="O94" s="1"/>
      <c r="P94" s="1"/>
    </row>
    <row r="95" spans="1:16" s="15" customFormat="1" ht="13.8" x14ac:dyDescent="0.25">
      <c r="A95" s="79" t="s">
        <v>179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2"/>
      <c r="M95" s="1"/>
      <c r="N95" s="1"/>
      <c r="O95" s="1"/>
      <c r="P95" s="1"/>
    </row>
    <row r="96" spans="1:16" s="15" customFormat="1" x14ac:dyDescent="0.25">
      <c r="A96" s="79"/>
      <c r="B96" s="2"/>
      <c r="C96" s="1"/>
      <c r="D96" s="1"/>
      <c r="E96" s="1"/>
      <c r="F96" s="1"/>
      <c r="G96" s="1"/>
      <c r="H96" s="1"/>
      <c r="I96" s="1"/>
      <c r="J96" s="1"/>
      <c r="K96" s="1"/>
      <c r="L96" s="2"/>
      <c r="M96" s="1"/>
      <c r="N96" s="1"/>
      <c r="O96" s="1"/>
      <c r="P96" s="1"/>
    </row>
    <row r="97" spans="1:16" s="15" customFormat="1" x14ac:dyDescent="0.25">
      <c r="A97" s="79"/>
      <c r="B97" s="2"/>
      <c r="C97" s="1"/>
      <c r="D97" s="1"/>
      <c r="E97" s="1"/>
      <c r="F97" s="1"/>
      <c r="G97" s="1"/>
      <c r="H97" s="1"/>
      <c r="I97" s="1"/>
      <c r="J97" s="1"/>
      <c r="K97" s="1"/>
      <c r="L97" s="2"/>
      <c r="M97" s="1"/>
      <c r="N97" s="1"/>
      <c r="O97" s="1"/>
      <c r="P97" s="1"/>
    </row>
    <row r="98" spans="1:16" s="15" customFormat="1" x14ac:dyDescent="0.25">
      <c r="A98" s="79"/>
      <c r="B98" s="2"/>
      <c r="C98" s="1"/>
      <c r="D98" s="1"/>
      <c r="E98" s="1"/>
      <c r="F98" s="1"/>
      <c r="G98" s="1"/>
      <c r="H98" s="1"/>
      <c r="I98" s="1"/>
      <c r="J98" s="1"/>
      <c r="K98" s="1"/>
      <c r="L98" s="2"/>
      <c r="M98" s="1"/>
      <c r="N98" s="1"/>
      <c r="O98" s="1"/>
      <c r="P98" s="1"/>
    </row>
    <row r="99" spans="1:16" s="15" customFormat="1" x14ac:dyDescent="0.25">
      <c r="A99" s="79"/>
      <c r="B99" s="2"/>
      <c r="C99" s="1"/>
      <c r="D99" s="1"/>
      <c r="E99" s="1"/>
      <c r="F99" s="1"/>
      <c r="G99" s="1"/>
      <c r="H99" s="1"/>
      <c r="I99" s="1"/>
      <c r="J99" s="1"/>
      <c r="K99" s="1"/>
      <c r="L99" s="2"/>
      <c r="M99" s="1"/>
      <c r="N99" s="1"/>
      <c r="O99" s="1"/>
      <c r="P99" s="1"/>
    </row>
    <row r="100" spans="1:16" s="15" customFormat="1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1"/>
      <c r="N100" s="1"/>
      <c r="O100" s="1"/>
      <c r="P100" s="1"/>
    </row>
    <row r="101" spans="1:16" s="15" customFormat="1" x14ac:dyDescent="0.2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1"/>
      <c r="N101" s="1"/>
      <c r="O101" s="1"/>
      <c r="P101" s="1"/>
    </row>
    <row r="102" spans="1:16" s="15" customFormat="1" x14ac:dyDescent="0.2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1"/>
      <c r="N102" s="1"/>
      <c r="O102" s="1"/>
      <c r="P102" s="1"/>
    </row>
    <row r="103" spans="1:16" s="15" customFormat="1" x14ac:dyDescent="0.2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1"/>
      <c r="N103" s="1"/>
      <c r="O103" s="1"/>
      <c r="P103" s="1"/>
    </row>
    <row r="104" spans="1:16" s="15" customFormat="1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1"/>
      <c r="N104" s="1"/>
      <c r="O104" s="1"/>
      <c r="P104" s="1"/>
    </row>
    <row r="105" spans="1:16" s="15" customFormat="1" x14ac:dyDescent="0.2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1"/>
      <c r="N105" s="1"/>
      <c r="O105" s="1"/>
      <c r="P105" s="1"/>
    </row>
    <row r="106" spans="1:16" s="15" customFormat="1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1"/>
      <c r="N106" s="1"/>
      <c r="O106" s="1"/>
      <c r="P106" s="1"/>
    </row>
    <row r="107" spans="1:16" s="15" customFormat="1" x14ac:dyDescent="0.2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1"/>
      <c r="N107" s="1"/>
      <c r="O107" s="1"/>
      <c r="P107" s="1"/>
    </row>
    <row r="108" spans="1:16" s="15" customFormat="1" x14ac:dyDescent="0.2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1"/>
      <c r="N108" s="1"/>
      <c r="O108" s="1"/>
      <c r="P108" s="1"/>
    </row>
    <row r="109" spans="1:16" s="15" customFormat="1" x14ac:dyDescent="0.2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1"/>
      <c r="N109" s="1"/>
      <c r="O109" s="1"/>
      <c r="P109" s="1"/>
    </row>
    <row r="110" spans="1:16" s="15" customFormat="1" x14ac:dyDescent="0.2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1"/>
      <c r="N110" s="1"/>
      <c r="O110" s="1"/>
      <c r="P110" s="1"/>
    </row>
    <row r="111" spans="1:16" s="15" customFormat="1" x14ac:dyDescent="0.2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1"/>
      <c r="N111" s="1"/>
      <c r="O111" s="1"/>
      <c r="P111" s="1"/>
    </row>
    <row r="112" spans="1:16" s="15" customFormat="1" x14ac:dyDescent="0.2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1"/>
      <c r="N112" s="1"/>
      <c r="O112" s="1"/>
      <c r="P112" s="1"/>
    </row>
    <row r="113" spans="1:16" s="15" customFormat="1" x14ac:dyDescent="0.2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1"/>
      <c r="N113" s="1"/>
      <c r="O113" s="1"/>
      <c r="P113" s="1"/>
    </row>
    <row r="114" spans="1:16" s="15" customFormat="1" x14ac:dyDescent="0.2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1"/>
      <c r="N114" s="1"/>
      <c r="O114" s="1"/>
      <c r="P114" s="1"/>
    </row>
    <row r="115" spans="1:16" s="15" customFormat="1" x14ac:dyDescent="0.2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1"/>
      <c r="N115" s="1"/>
      <c r="O115" s="1"/>
      <c r="P115" s="1"/>
    </row>
    <row r="116" spans="1:16" s="15" customFormat="1" x14ac:dyDescent="0.2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1"/>
      <c r="N116" s="1"/>
      <c r="O116" s="1"/>
      <c r="P116" s="1"/>
    </row>
    <row r="117" spans="1:16" s="15" customFormat="1" x14ac:dyDescent="0.2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1"/>
      <c r="N117" s="1"/>
      <c r="O117" s="1"/>
      <c r="P117" s="1"/>
    </row>
    <row r="118" spans="1:16" s="15" customFormat="1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1"/>
      <c r="N118" s="1"/>
      <c r="O118" s="1"/>
      <c r="P118" s="1"/>
    </row>
    <row r="119" spans="1:16" s="15" customFormat="1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1"/>
      <c r="N119" s="1"/>
      <c r="O119" s="1"/>
      <c r="P119" s="1"/>
    </row>
    <row r="120" spans="1:16" s="15" customFormat="1" x14ac:dyDescent="0.2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1"/>
      <c r="N120" s="1"/>
      <c r="O120" s="1"/>
      <c r="P120" s="1"/>
    </row>
    <row r="121" spans="1:16" s="15" customFormat="1" x14ac:dyDescent="0.2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1"/>
      <c r="N121" s="1"/>
      <c r="O121" s="1"/>
      <c r="P121" s="1"/>
    </row>
    <row r="122" spans="1:16" s="15" customFormat="1" x14ac:dyDescent="0.2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N122" s="1"/>
      <c r="O122" s="1"/>
      <c r="P122" s="1"/>
    </row>
    <row r="123" spans="1:16" s="15" customFormat="1" x14ac:dyDescent="0.2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1"/>
      <c r="N123" s="1"/>
      <c r="O123" s="1"/>
      <c r="P123" s="1"/>
    </row>
    <row r="124" spans="1:16" s="15" customFormat="1" x14ac:dyDescent="0.2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1"/>
      <c r="N124" s="1"/>
      <c r="O124" s="1"/>
      <c r="P124" s="1"/>
    </row>
    <row r="125" spans="1:16" s="15" customFormat="1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1"/>
      <c r="N125" s="1"/>
      <c r="O125" s="1"/>
      <c r="P125" s="1"/>
    </row>
    <row r="126" spans="1:16" s="15" customFormat="1" x14ac:dyDescent="0.2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1"/>
      <c r="N126" s="1"/>
      <c r="O126" s="1"/>
      <c r="P126" s="1"/>
    </row>
    <row r="127" spans="1:16" s="15" customFormat="1" x14ac:dyDescent="0.2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  <c r="N127" s="1"/>
      <c r="O127" s="1"/>
      <c r="P127" s="1"/>
    </row>
    <row r="128" spans="1:16" s="15" customFormat="1" x14ac:dyDescent="0.2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1"/>
      <c r="N128" s="1"/>
      <c r="O128" s="1"/>
      <c r="P128" s="1"/>
    </row>
    <row r="129" spans="1:16" s="15" customFormat="1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  <c r="N129" s="1"/>
      <c r="O129" s="1"/>
      <c r="P129" s="1"/>
    </row>
    <row r="130" spans="1:16" s="15" customFormat="1" x14ac:dyDescent="0.2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1"/>
      <c r="N130" s="1"/>
      <c r="O130" s="1"/>
      <c r="P130" s="1"/>
    </row>
    <row r="131" spans="1:16" s="83" customFormat="1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1"/>
      <c r="N131" s="1"/>
      <c r="O131" s="1"/>
      <c r="P131" s="1"/>
    </row>
    <row r="132" spans="1:16" s="83" customFormat="1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1"/>
      <c r="N132" s="1"/>
      <c r="O132" s="1"/>
      <c r="P132" s="1"/>
    </row>
    <row r="133" spans="1:16" s="83" customFormat="1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1"/>
      <c r="N133" s="1"/>
      <c r="O133" s="1"/>
      <c r="P133" s="1"/>
    </row>
    <row r="134" spans="1:16" s="83" customFormat="1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1"/>
      <c r="N134" s="1"/>
      <c r="O134" s="1"/>
      <c r="P134" s="1"/>
    </row>
    <row r="135" spans="1:16" s="15" customFormat="1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1"/>
      <c r="N135" s="1"/>
      <c r="O135" s="1"/>
      <c r="P135" s="1"/>
    </row>
    <row r="136" spans="1:16" s="15" customFormat="1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1"/>
      <c r="N136" s="1"/>
      <c r="O136" s="1"/>
      <c r="P136" s="1"/>
    </row>
    <row r="137" spans="1:16" s="15" customFormat="1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1"/>
      <c r="N137" s="1"/>
      <c r="O137" s="1"/>
      <c r="P137" s="1"/>
    </row>
    <row r="138" spans="1:16" s="15" customFormat="1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1"/>
      <c r="N138" s="1"/>
      <c r="O138" s="1"/>
      <c r="P138" s="1"/>
    </row>
    <row r="139" spans="1:16" s="15" customFormat="1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1"/>
      <c r="N139" s="1"/>
      <c r="O139" s="1"/>
      <c r="P139" s="1"/>
    </row>
    <row r="140" spans="1:16" s="15" customFormat="1" x14ac:dyDescent="0.2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1"/>
      <c r="N140" s="1"/>
      <c r="O140" s="1"/>
      <c r="P140" s="1"/>
    </row>
    <row r="141" spans="1:16" s="83" customFormat="1" x14ac:dyDescent="0.2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1"/>
      <c r="N141" s="1"/>
      <c r="O141" s="1"/>
      <c r="P141" s="1"/>
    </row>
    <row r="142" spans="1:16" s="83" customFormat="1" x14ac:dyDescent="0.2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1"/>
      <c r="N142" s="1"/>
      <c r="O142" s="1"/>
      <c r="P142" s="1"/>
    </row>
    <row r="143" spans="1:16" s="83" customFormat="1" x14ac:dyDescent="0.2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1"/>
      <c r="N143" s="1"/>
      <c r="O143" s="1"/>
      <c r="P143" s="1"/>
    </row>
    <row r="144" spans="1:16" s="83" customFormat="1" x14ac:dyDescent="0.2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1"/>
      <c r="N144" s="1"/>
      <c r="O144" s="1"/>
      <c r="P144" s="1"/>
    </row>
    <row r="145" spans="1:16" s="83" customFormat="1" x14ac:dyDescent="0.2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  <c r="N145" s="1"/>
      <c r="O145" s="1"/>
      <c r="P145" s="1"/>
    </row>
    <row r="146" spans="1:16" s="84" customFormat="1" x14ac:dyDescent="0.2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1"/>
      <c r="N146" s="1"/>
      <c r="O146" s="1"/>
      <c r="P146" s="1"/>
    </row>
    <row r="147" spans="1:16" s="85" customFormat="1" x14ac:dyDescent="0.2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1"/>
      <c r="N147" s="1"/>
      <c r="O147" s="1"/>
      <c r="P147" s="1"/>
    </row>
    <row r="148" spans="1:16" s="15" customFormat="1" x14ac:dyDescent="0.2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1"/>
      <c r="N148" s="1"/>
      <c r="O148" s="1"/>
      <c r="P148" s="1"/>
    </row>
    <row r="149" spans="1:16" s="15" customFormat="1" x14ac:dyDescent="0.2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1"/>
      <c r="N149" s="1"/>
      <c r="O149" s="1"/>
      <c r="P149" s="1"/>
    </row>
    <row r="150" spans="1:16" s="15" customFormat="1" x14ac:dyDescent="0.2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1"/>
      <c r="N150" s="1"/>
      <c r="O150" s="1"/>
      <c r="P150" s="1"/>
    </row>
    <row r="151" spans="1:16" s="83" customFormat="1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1"/>
      <c r="N151" s="1"/>
      <c r="O151" s="1"/>
      <c r="P151" s="1"/>
    </row>
    <row r="152" spans="1:16" s="15" customFormat="1" x14ac:dyDescent="0.2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1"/>
      <c r="N152" s="1"/>
      <c r="O152" s="1"/>
      <c r="P152" s="1"/>
    </row>
    <row r="153" spans="1:16" s="15" customFormat="1" x14ac:dyDescent="0.2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  <c r="N153" s="1"/>
      <c r="O153" s="1"/>
      <c r="P153" s="1"/>
    </row>
    <row r="154" spans="1:16" s="15" customFormat="1" x14ac:dyDescent="0.2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1"/>
      <c r="N154" s="1"/>
      <c r="O154" s="1"/>
      <c r="P154" s="1"/>
    </row>
    <row r="155" spans="1:16" s="15" customFormat="1" x14ac:dyDescent="0.2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  <c r="N155" s="1"/>
      <c r="O155" s="1"/>
      <c r="P155" s="1"/>
    </row>
    <row r="156" spans="1:16" s="15" customFormat="1" x14ac:dyDescent="0.2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1"/>
      <c r="N156" s="1"/>
      <c r="O156" s="1"/>
      <c r="P156" s="1"/>
    </row>
    <row r="157" spans="1:16" s="15" customFormat="1" x14ac:dyDescent="0.2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1"/>
      <c r="N157" s="1"/>
      <c r="O157" s="1"/>
      <c r="P157" s="1"/>
    </row>
    <row r="158" spans="1:16" s="15" customFormat="1" x14ac:dyDescent="0.2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1"/>
      <c r="N158" s="1"/>
      <c r="O158" s="1"/>
      <c r="P158" s="1"/>
    </row>
    <row r="159" spans="1:16" s="15" customFormat="1" x14ac:dyDescent="0.2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1"/>
      <c r="N159" s="1"/>
      <c r="O159" s="1"/>
      <c r="P159" s="1"/>
    </row>
    <row r="160" spans="1:16" s="83" customFormat="1" x14ac:dyDescent="0.2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1"/>
      <c r="N160" s="1"/>
      <c r="O160" s="1"/>
      <c r="P160" s="1"/>
    </row>
    <row r="161" spans="1:16" s="83" customFormat="1" x14ac:dyDescent="0.2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1"/>
      <c r="N161" s="1"/>
      <c r="O161" s="1"/>
      <c r="P161" s="1"/>
    </row>
    <row r="162" spans="1:16" s="83" customFormat="1" x14ac:dyDescent="0.2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1"/>
      <c r="N162" s="1"/>
      <c r="O162" s="1"/>
      <c r="P162" s="1"/>
    </row>
    <row r="163" spans="1:16" s="83" customFormat="1" x14ac:dyDescent="0.2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1"/>
      <c r="N163" s="1"/>
      <c r="O163" s="1"/>
      <c r="P163" s="1"/>
    </row>
    <row r="164" spans="1:16" s="83" customFormat="1" x14ac:dyDescent="0.2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1"/>
      <c r="N164" s="1"/>
      <c r="O164" s="1"/>
      <c r="P164" s="1"/>
    </row>
    <row r="165" spans="1:16" s="15" customFormat="1" x14ac:dyDescent="0.2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1"/>
      <c r="N165" s="1"/>
      <c r="O165" s="1"/>
      <c r="P165" s="1"/>
    </row>
    <row r="166" spans="1:16" s="15" customFormat="1" x14ac:dyDescent="0.2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1"/>
      <c r="N166" s="1"/>
      <c r="O166" s="1"/>
      <c r="P166" s="1"/>
    </row>
    <row r="167" spans="1:16" s="15" customFormat="1" x14ac:dyDescent="0.2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1"/>
      <c r="N167" s="1"/>
      <c r="O167" s="1"/>
      <c r="P167" s="1"/>
    </row>
    <row r="168" spans="1:16" s="15" customFormat="1" x14ac:dyDescent="0.2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  <c r="N168" s="1"/>
      <c r="O168" s="1"/>
      <c r="P168" s="1"/>
    </row>
    <row r="169" spans="1:16" s="15" customFormat="1" x14ac:dyDescent="0.2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1"/>
      <c r="N169" s="1"/>
      <c r="O169" s="1"/>
      <c r="P169" s="1"/>
    </row>
    <row r="170" spans="1:16" s="15" customFormat="1" x14ac:dyDescent="0.2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1"/>
      <c r="N170" s="1"/>
      <c r="O170" s="1"/>
      <c r="P170" s="1"/>
    </row>
    <row r="171" spans="1:16" s="15" customFormat="1" x14ac:dyDescent="0.2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1"/>
      <c r="N171" s="1"/>
      <c r="O171" s="1"/>
      <c r="P171" s="1"/>
    </row>
    <row r="172" spans="1:16" s="15" customFormat="1" x14ac:dyDescent="0.2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1"/>
      <c r="N172" s="1"/>
      <c r="O172" s="1"/>
      <c r="P172" s="1"/>
    </row>
    <row r="173" spans="1:16" s="15" customFormat="1" x14ac:dyDescent="0.2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  <c r="N173" s="1"/>
      <c r="O173" s="1"/>
      <c r="P173" s="1"/>
    </row>
    <row r="174" spans="1:16" s="83" customFormat="1" x14ac:dyDescent="0.2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  <c r="N174" s="1"/>
      <c r="O174" s="1"/>
      <c r="P174" s="1"/>
    </row>
    <row r="175" spans="1:16" s="83" customFormat="1" x14ac:dyDescent="0.2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  <c r="N175" s="1"/>
      <c r="O175" s="1"/>
      <c r="P175" s="1"/>
    </row>
    <row r="176" spans="1:16" s="83" customFormat="1" x14ac:dyDescent="0.2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  <c r="N176" s="1"/>
      <c r="O176" s="1"/>
      <c r="P176" s="1"/>
    </row>
    <row r="177" spans="1:16" s="15" customFormat="1" x14ac:dyDescent="0.2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1"/>
      <c r="N177" s="1"/>
      <c r="O177" s="1"/>
      <c r="P177" s="1"/>
    </row>
    <row r="178" spans="1:16" s="15" customFormat="1" x14ac:dyDescent="0.2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1"/>
      <c r="N178" s="1"/>
      <c r="O178" s="1"/>
      <c r="P178" s="1"/>
    </row>
    <row r="179" spans="1:16" s="15" customFormat="1" x14ac:dyDescent="0.2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  <c r="N179" s="1"/>
      <c r="O179" s="1"/>
      <c r="P179" s="1"/>
    </row>
    <row r="180" spans="1:16" s="15" customFormat="1" x14ac:dyDescent="0.2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1"/>
      <c r="N180" s="1"/>
      <c r="O180" s="1"/>
      <c r="P180" s="1"/>
    </row>
    <row r="181" spans="1:16" s="15" customFormat="1" x14ac:dyDescent="0.2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  <c r="N181" s="1"/>
      <c r="O181" s="1"/>
      <c r="P181" s="1"/>
    </row>
    <row r="182" spans="1:16" s="15" customFormat="1" x14ac:dyDescent="0.2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1"/>
      <c r="N182" s="1"/>
      <c r="O182" s="1"/>
      <c r="P182" s="1"/>
    </row>
    <row r="183" spans="1:16" s="15" customFormat="1" x14ac:dyDescent="0.2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1"/>
      <c r="N183" s="1"/>
      <c r="O183" s="1"/>
      <c r="P183" s="1"/>
    </row>
    <row r="184" spans="1:16" s="83" customFormat="1" x14ac:dyDescent="0.2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1"/>
      <c r="N184" s="1"/>
      <c r="O184" s="1"/>
      <c r="P184" s="1"/>
    </row>
    <row r="185" spans="1:16" s="15" customFormat="1" x14ac:dyDescent="0.2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1"/>
      <c r="N185" s="1"/>
      <c r="O185" s="1"/>
      <c r="P185" s="1"/>
    </row>
    <row r="186" spans="1:16" s="15" customFormat="1" x14ac:dyDescent="0.2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1"/>
      <c r="N186" s="1"/>
      <c r="O186" s="1"/>
      <c r="P186" s="1"/>
    </row>
    <row r="187" spans="1:16" s="15" customFormat="1" x14ac:dyDescent="0.2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  <c r="N187" s="1"/>
      <c r="O187" s="1"/>
      <c r="P187" s="1"/>
    </row>
    <row r="188" spans="1:16" s="15" customFormat="1" x14ac:dyDescent="0.2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  <c r="N188" s="1"/>
      <c r="O188" s="1"/>
      <c r="P188" s="1"/>
    </row>
    <row r="189" spans="1:16" s="15" customFormat="1" x14ac:dyDescent="0.2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  <c r="N189" s="1"/>
      <c r="O189" s="1"/>
      <c r="P189" s="1"/>
    </row>
    <row r="190" spans="1:16" s="15" customFormat="1" x14ac:dyDescent="0.2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  <c r="N190" s="1"/>
      <c r="O190" s="1"/>
      <c r="P190" s="1"/>
    </row>
    <row r="191" spans="1:16" s="15" customFormat="1" x14ac:dyDescent="0.2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  <c r="N191" s="1"/>
      <c r="O191" s="1"/>
      <c r="P191" s="1"/>
    </row>
    <row r="192" spans="1:16" s="15" customFormat="1" x14ac:dyDescent="0.2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1"/>
      <c r="N192" s="1"/>
      <c r="O192" s="1"/>
      <c r="P192" s="1"/>
    </row>
    <row r="193" spans="1:16" s="15" customFormat="1" x14ac:dyDescent="0.2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  <c r="N193" s="1"/>
      <c r="O193" s="1"/>
      <c r="P193" s="1"/>
    </row>
  </sheetData>
  <mergeCells count="63">
    <mergeCell ref="A1:L1"/>
    <mergeCell ref="A2:O2"/>
    <mergeCell ref="A3:A4"/>
    <mergeCell ref="B3:B4"/>
    <mergeCell ref="C3:F3"/>
    <mergeCell ref="G3:J3"/>
    <mergeCell ref="K3:K4"/>
    <mergeCell ref="L3:L4"/>
    <mergeCell ref="M3:O4"/>
    <mergeCell ref="A32:B32"/>
    <mergeCell ref="G32:L32"/>
    <mergeCell ref="A53:B53"/>
    <mergeCell ref="G53:L53"/>
    <mergeCell ref="P3:P4"/>
    <mergeCell ref="Q3:Q4"/>
    <mergeCell ref="A12:B12"/>
    <mergeCell ref="G12:L12"/>
    <mergeCell ref="A13:B13"/>
    <mergeCell ref="G13:L13"/>
    <mergeCell ref="G60:L60"/>
    <mergeCell ref="A14:B14"/>
    <mergeCell ref="G14:L14"/>
    <mergeCell ref="A15:B15"/>
    <mergeCell ref="A54:B54"/>
    <mergeCell ref="G54:L54"/>
    <mergeCell ref="A30:B30"/>
    <mergeCell ref="G30:L30"/>
    <mergeCell ref="A31:B31"/>
    <mergeCell ref="G31:L31"/>
    <mergeCell ref="A61:B61"/>
    <mergeCell ref="G61:L61"/>
    <mergeCell ref="A62:B62"/>
    <mergeCell ref="C62:F62"/>
    <mergeCell ref="G62:L62"/>
    <mergeCell ref="A55:B55"/>
    <mergeCell ref="G55:L55"/>
    <mergeCell ref="A59:B59"/>
    <mergeCell ref="G59:L59"/>
    <mergeCell ref="A60:B60"/>
    <mergeCell ref="A65:B65"/>
    <mergeCell ref="G65:L65"/>
    <mergeCell ref="A66:B66"/>
    <mergeCell ref="G66:L66"/>
    <mergeCell ref="A67:B67"/>
    <mergeCell ref="G67:L67"/>
    <mergeCell ref="G74:L74"/>
    <mergeCell ref="A75:B75"/>
    <mergeCell ref="G75:L75"/>
    <mergeCell ref="A68:B68"/>
    <mergeCell ref="C68:F68"/>
    <mergeCell ref="G68:L68"/>
    <mergeCell ref="A70:B70"/>
    <mergeCell ref="G70:L70"/>
    <mergeCell ref="A76:B76"/>
    <mergeCell ref="G76:L76"/>
    <mergeCell ref="A71:B71"/>
    <mergeCell ref="G71:L71"/>
    <mergeCell ref="A72:B72"/>
    <mergeCell ref="G72:L72"/>
    <mergeCell ref="A73:B73"/>
    <mergeCell ref="C73:F73"/>
    <mergeCell ref="G73:L73"/>
    <mergeCell ref="A74:B74"/>
  </mergeCells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Materials Science MSc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</dc:creator>
  <cp:lastModifiedBy>Dovicsin-Péntek Csilla Klára</cp:lastModifiedBy>
  <cp:lastPrinted>2022-05-25T07:23:51Z</cp:lastPrinted>
  <dcterms:created xsi:type="dcterms:W3CDTF">2022-05-20T08:46:06Z</dcterms:created>
  <dcterms:modified xsi:type="dcterms:W3CDTF">2024-12-18T10:13:19Z</dcterms:modified>
</cp:coreProperties>
</file>