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CE1CA226-E5E6-4AD1-9AF3-BC3FA049CEFF}" xr6:coauthVersionLast="47" xr6:coauthVersionMax="47" xr10:uidLastSave="{00000000-0000-0000-0000-000000000000}"/>
  <bookViews>
    <workbookView xWindow="-108" yWindow="-108" windowWidth="23256" windowHeight="12576" xr2:uid="{AC5A3D5C-E7EF-4856-B964-B17955A398AE}"/>
  </bookViews>
  <sheets>
    <sheet name="mesterszak" sheetId="8" r:id="rId1"/>
    <sheet name="segédtábla" sheetId="7" state="hidden" r:id="rId2"/>
  </sheet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8" l="1"/>
  <c r="Q21" i="8"/>
  <c r="O72" i="8"/>
  <c r="N72" i="8"/>
  <c r="O37" i="8"/>
  <c r="N37" i="8"/>
  <c r="O33" i="8"/>
  <c r="N33" i="8"/>
  <c r="O30" i="8"/>
  <c r="N30" i="8"/>
  <c r="O28" i="8"/>
  <c r="N28" i="8"/>
  <c r="N21" i="8"/>
  <c r="O22" i="8"/>
  <c r="N22" i="8"/>
  <c r="O21" i="8"/>
  <c r="O20" i="8"/>
  <c r="N20" i="8"/>
  <c r="O18" i="8"/>
  <c r="N18" i="8"/>
  <c r="O12" i="8"/>
  <c r="N12" i="8"/>
  <c r="O10" i="8"/>
  <c r="N10" i="8"/>
  <c r="O9" i="8"/>
  <c r="N9" i="8"/>
  <c r="O7" i="8"/>
  <c r="N7" i="8"/>
  <c r="D75" i="8"/>
  <c r="E75" i="8"/>
  <c r="F75" i="8"/>
  <c r="C75" i="8"/>
  <c r="G75" i="8"/>
  <c r="D74" i="8"/>
  <c r="E74" i="8"/>
  <c r="F74" i="8"/>
  <c r="C74" i="8"/>
  <c r="G74" i="8" s="1"/>
  <c r="D73" i="8"/>
  <c r="E73" i="8"/>
  <c r="F73" i="8"/>
  <c r="C73" i="8"/>
  <c r="G73" i="8" s="1"/>
  <c r="D43" i="8"/>
  <c r="E43" i="8"/>
  <c r="F43" i="8"/>
  <c r="C43" i="8"/>
  <c r="G43" i="8" s="1"/>
  <c r="D42" i="8"/>
  <c r="E42" i="8"/>
  <c r="F42" i="8"/>
  <c r="G42" i="8" s="1"/>
  <c r="C42" i="8"/>
  <c r="D41" i="8"/>
  <c r="E41" i="8"/>
  <c r="F41" i="8"/>
  <c r="C41" i="8"/>
  <c r="G41" i="8" s="1"/>
  <c r="F25" i="8"/>
  <c r="E25" i="8"/>
  <c r="D25" i="8"/>
  <c r="C25" i="8"/>
  <c r="G25" i="8" s="1"/>
  <c r="F24" i="8"/>
  <c r="F84" i="8"/>
  <c r="E24" i="8"/>
  <c r="D24" i="8"/>
  <c r="D84" i="8" s="1"/>
  <c r="C24" i="8"/>
  <c r="C84" i="8" s="1"/>
  <c r="F23" i="8"/>
  <c r="E23" i="8"/>
  <c r="D23" i="8"/>
  <c r="C23" i="8"/>
  <c r="G23" i="8" s="1"/>
  <c r="D15" i="8"/>
  <c r="E15" i="8"/>
  <c r="F15" i="8"/>
  <c r="C15" i="8"/>
  <c r="G15" i="8" s="1"/>
  <c r="D14" i="8"/>
  <c r="D83" i="8" s="1"/>
  <c r="E14" i="8"/>
  <c r="E83" i="8" s="1"/>
  <c r="F14" i="8"/>
  <c r="F83" i="8" s="1"/>
  <c r="G83" i="8" s="1"/>
  <c r="C14" i="8"/>
  <c r="C83" i="8" s="1"/>
  <c r="G14" i="8"/>
  <c r="D13" i="8"/>
  <c r="G13" i="8" s="1"/>
  <c r="E13" i="8"/>
  <c r="F13" i="8"/>
  <c r="C13" i="8"/>
  <c r="D80" i="8"/>
  <c r="E80" i="8"/>
  <c r="F80" i="8"/>
  <c r="C80" i="8"/>
  <c r="G80" i="8" s="1"/>
  <c r="E79" i="8"/>
  <c r="E84" i="8" s="1"/>
  <c r="D79" i="8"/>
  <c r="F78" i="8"/>
  <c r="E78" i="8"/>
  <c r="D78" i="8"/>
  <c r="C78" i="8"/>
  <c r="G78" i="8"/>
  <c r="D69" i="8"/>
  <c r="E69" i="8"/>
  <c r="F69" i="8"/>
  <c r="C69" i="8"/>
  <c r="G69" i="8" s="1"/>
  <c r="D68" i="8"/>
  <c r="C68" i="8"/>
  <c r="D67" i="8"/>
  <c r="E67" i="8"/>
  <c r="F67" i="8"/>
  <c r="C67" i="8"/>
  <c r="D63" i="8"/>
  <c r="F63" i="8"/>
  <c r="C63" i="8"/>
  <c r="D61" i="8"/>
  <c r="F61" i="8"/>
  <c r="C61" i="8"/>
  <c r="G85" i="8"/>
  <c r="G82" i="8"/>
  <c r="G84" i="8" l="1"/>
  <c r="G24" i="8"/>
</calcChain>
</file>

<file path=xl/sharedStrings.xml><?xml version="1.0" encoding="utf-8"?>
<sst xmlns="http://schemas.openxmlformats.org/spreadsheetml/2006/main" count="371" uniqueCount="227">
  <si>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</si>
  <si>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</si>
  <si>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</si>
  <si>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</si>
  <si>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</si>
  <si>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</si>
  <si>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</si>
  <si>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</si>
  <si>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</si>
  <si>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</si>
  <si>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</si>
  <si>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</si>
  <si>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</si>
  <si>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</si>
  <si>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</si>
  <si>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</si>
  <si>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</si>
  <si>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</si>
  <si>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x</t>
  </si>
  <si>
    <t>a</t>
  </si>
  <si>
    <t>K</t>
  </si>
  <si>
    <t>Gyj</t>
  </si>
  <si>
    <t>Rohonczy János</t>
  </si>
  <si>
    <t>Bánóczi Zoltán</t>
  </si>
  <si>
    <t>Kiss Éva</t>
  </si>
  <si>
    <t>Nguyen Quang Chinh</t>
  </si>
  <si>
    <t>Groma István</t>
  </si>
  <si>
    <t>Dankházi Zoltán</t>
  </si>
  <si>
    <t>Ispánovity Péter</t>
  </si>
  <si>
    <t>CK</t>
  </si>
  <si>
    <t>Lendvai János</t>
  </si>
  <si>
    <t>Sinkó Katalin</t>
  </si>
  <si>
    <t>Szécsényi Gábor</t>
  </si>
  <si>
    <t>Iván Béla</t>
  </si>
  <si>
    <t>Mészáros Róbert</t>
  </si>
  <si>
    <t>Kürti Jenő</t>
  </si>
  <si>
    <t>Surján Péter</t>
  </si>
  <si>
    <t>Kovács Zsolt</t>
  </si>
  <si>
    <t>Gubicza Jenő</t>
  </si>
  <si>
    <t>Varga Imre</t>
  </si>
  <si>
    <t>Székely Ferenc</t>
  </si>
  <si>
    <t>Túri László</t>
  </si>
  <si>
    <t>Makai Mihály</t>
  </si>
  <si>
    <t>szvetlen1k17ea</t>
  </si>
  <si>
    <t>Csanád Máté</t>
  </si>
  <si>
    <t>Zsély István</t>
  </si>
  <si>
    <t>Turányi Tamás</t>
  </si>
  <si>
    <t>Tatár Enikő</t>
  </si>
  <si>
    <t>kvnfizf17em</t>
  </si>
  <si>
    <t>anyfiz1f17em</t>
  </si>
  <si>
    <t>anyfiz2f17em</t>
  </si>
  <si>
    <t>bioanyk17em</t>
  </si>
  <si>
    <t>anyszerkv1f17em</t>
  </si>
  <si>
    <t>anyszerkv2k17em</t>
  </si>
  <si>
    <t>anyvizsf17lm</t>
  </si>
  <si>
    <t>anyszerkvk17lm</t>
  </si>
  <si>
    <t>elmszerkk17em</t>
  </si>
  <si>
    <t>szilmechf17em</t>
  </si>
  <si>
    <t>anyvneutf17em</t>
  </si>
  <si>
    <t>nanordszf17sm</t>
  </si>
  <si>
    <t>anytudk17sm</t>
  </si>
  <si>
    <t>diplm1fk17dm</t>
  </si>
  <si>
    <t>diplm2fk17dm</t>
  </si>
  <si>
    <t>Derényi Imre</t>
  </si>
  <si>
    <t>Bóta Attila</t>
  </si>
  <si>
    <t>bionanofk17em</t>
  </si>
  <si>
    <t>anykem2k17em</t>
  </si>
  <si>
    <t>anykem1k17em</t>
  </si>
  <si>
    <t>keramiak17em</t>
  </si>
  <si>
    <t>anyfizf17em</t>
  </si>
  <si>
    <t>termof17ga</t>
  </si>
  <si>
    <t>termof17ea</t>
  </si>
  <si>
    <t>fizkeml3k17la</t>
  </si>
  <si>
    <t>ktanaltkek17ea</t>
  </si>
  <si>
    <t>ktanszenk17ea</t>
  </si>
  <si>
    <t>ktanfizkemk17ea</t>
  </si>
  <si>
    <t>kondanyf17ea</t>
  </si>
  <si>
    <t>fizlab4f17la</t>
  </si>
  <si>
    <t>amcnanof17em</t>
  </si>
  <si>
    <t>cmsemicf17em</t>
  </si>
  <si>
    <t>biophys1f17ex</t>
  </si>
  <si>
    <t>xpsk17em</t>
  </si>
  <si>
    <t>szolgelk17em</t>
  </si>
  <si>
    <t>hatarfelk17em</t>
  </si>
  <si>
    <t>kemprepk17lm</t>
  </si>
  <si>
    <t>fizmodf17em</t>
  </si>
  <si>
    <t>szamgepf17em</t>
  </si>
  <si>
    <t>miknanof17em</t>
  </si>
  <si>
    <t>kemkink17em</t>
  </si>
  <si>
    <t>matmodf17vm</t>
  </si>
  <si>
    <t>onszervk17em</t>
  </si>
  <si>
    <t>altfizf17vm</t>
  </si>
  <si>
    <t>ktudanalk17lm</t>
  </si>
  <si>
    <t>polimatk17em</t>
  </si>
  <si>
    <t>Inorganic Chemistry (1)</t>
  </si>
  <si>
    <t>Chemistry of Carboncompounds</t>
  </si>
  <si>
    <t>General Physics</t>
  </si>
  <si>
    <t>Condensed Matter Physics</t>
  </si>
  <si>
    <t xml:space="preserve">Materials physics I </t>
  </si>
  <si>
    <t>Materials physics II</t>
  </si>
  <si>
    <t>Thermodynamics</t>
  </si>
  <si>
    <t>Polymers</t>
  </si>
  <si>
    <t>Biomaterials</t>
  </si>
  <si>
    <t>Materials Chemistry I</t>
  </si>
  <si>
    <t>Materials Chemistry II</t>
  </si>
  <si>
    <t>Advanced Ceramic Materials</t>
  </si>
  <si>
    <t>Introduction to micro- és nanotechnologies</t>
  </si>
  <si>
    <t>Physical methods for production of new  materials</t>
  </si>
  <si>
    <t>Seminar for materials science </t>
  </si>
  <si>
    <t>Material testing by neutrons</t>
  </si>
  <si>
    <t xml:space="preserve">Chemical practices for materials preparation </t>
  </si>
  <si>
    <t>Mechanical properties of solids</t>
  </si>
  <si>
    <t>Interfacial Chemistry</t>
  </si>
  <si>
    <t>Laboratory for structural investigation techniques</t>
  </si>
  <si>
    <t>Mathematical methods in material science</t>
  </si>
  <si>
    <t>Structural Investigation Techniques in Materials Science I</t>
  </si>
  <si>
    <t xml:space="preserve">Laboratory for materials structures </t>
  </si>
  <si>
    <t xml:space="preserve">Carbon nanostructures   </t>
  </si>
  <si>
    <t xml:space="preserve">Theoretical  research of material’s structure  </t>
  </si>
  <si>
    <t xml:space="preserve">Physics of semiconductor and electronic devices </t>
  </si>
  <si>
    <t>Sol-gel method</t>
  </si>
  <si>
    <t xml:space="preserve">Self-assembly, biosensors    </t>
  </si>
  <si>
    <t xml:space="preserve">Numerical methods in materials science    </t>
  </si>
  <si>
    <t xml:space="preserve">Chemical kinetics  </t>
  </si>
  <si>
    <t xml:space="preserve">Seminar for nanosystems    </t>
  </si>
  <si>
    <t>Biophysics 1</t>
  </si>
  <si>
    <t>Biological nanostructures</t>
  </si>
  <si>
    <t>Consultation of diploma degree I</t>
  </si>
  <si>
    <t>Consultation of diploma degree II</t>
  </si>
  <si>
    <t>1.a. Ground chemical subjects</t>
  </si>
  <si>
    <t>Semester</t>
  </si>
  <si>
    <t>Cr.</t>
  </si>
  <si>
    <t>Hours</t>
  </si>
  <si>
    <t>Ass</t>
  </si>
  <si>
    <t>Cons</t>
  </si>
  <si>
    <t>Lab</t>
  </si>
  <si>
    <t>P</t>
  </si>
  <si>
    <t>L</t>
  </si>
  <si>
    <t>Program coordinator: dr. Sinkó Katalin</t>
  </si>
  <si>
    <t>1.b.  Ground physical subjects</t>
  </si>
  <si>
    <t>1. Ground subjects (20 credits, depending on the previous education)</t>
  </si>
  <si>
    <t>2. Compulsory basic courses</t>
  </si>
  <si>
    <t xml:space="preserve">3. Semi-optional courses </t>
  </si>
  <si>
    <t>3.a. Semi-optional courses ( 22 credits are required)</t>
  </si>
  <si>
    <t>3.b.Semi-optional courses ( 2 credits are required)</t>
  </si>
  <si>
    <t>4. Consultation of diploma degree</t>
  </si>
  <si>
    <t>5. Special lecture courses  (6 credits)</t>
  </si>
  <si>
    <t xml:space="preserve">Special lecture courses </t>
  </si>
  <si>
    <t>TOTAL</t>
  </si>
  <si>
    <t>Assesment</t>
  </si>
  <si>
    <t>K=colloquium</t>
  </si>
  <si>
    <t>CK= C type colloquium</t>
  </si>
  <si>
    <t>Gyj=practice mark</t>
  </si>
  <si>
    <t>Hf=tree-level assesment</t>
  </si>
  <si>
    <t>Kf=two-level assesment</t>
  </si>
  <si>
    <t>Prerequisite</t>
  </si>
  <si>
    <t>strong</t>
  </si>
  <si>
    <t>weak</t>
  </si>
  <si>
    <t>(t) = simultaneous registration</t>
  </si>
  <si>
    <t>Subject</t>
  </si>
  <si>
    <t>Subject code</t>
  </si>
  <si>
    <t>Prerequisite I.</t>
  </si>
  <si>
    <t>Prerequisite II.</t>
  </si>
  <si>
    <t>Course leader</t>
  </si>
  <si>
    <t>Prerequisite  III.</t>
  </si>
  <si>
    <t xml:space="preserve">General structure of Materials Science MSc 2018 </t>
  </si>
  <si>
    <t>Általános kémia előadás</t>
  </si>
  <si>
    <t>Szervetlen kémia (1)</t>
  </si>
  <si>
    <t>Szénvegyületek kémiája</t>
  </si>
  <si>
    <t>Fizikai kémia előadás</t>
  </si>
  <si>
    <t>Környezetanalitikai laboratórium</t>
  </si>
  <si>
    <t>Fizikai kémia labor (3): Kolloidkémiai és nanoszerkezetek</t>
  </si>
  <si>
    <t>General Chemistry lecture</t>
  </si>
  <si>
    <t>Physical Chemistry lecture</t>
  </si>
  <si>
    <t>Environmental analytics laboratory</t>
  </si>
  <si>
    <t>Physical Chemistry Laboratory (3) Colloid Chemistry and Nanostructures</t>
  </si>
  <si>
    <t>Total contact hours</t>
  </si>
  <si>
    <t>Total credits</t>
  </si>
  <si>
    <t>Total colloquium</t>
  </si>
  <si>
    <t xml:space="preserve">Általános fizika </t>
  </si>
  <si>
    <t>Kondenzált anyagok fizikája</t>
  </si>
  <si>
    <t>Kvantumfizika alapjai</t>
  </si>
  <si>
    <t>Termodinamika</t>
  </si>
  <si>
    <t xml:space="preserve">Fizika laboratórium 4 </t>
  </si>
  <si>
    <t>Fundamental Quantum Physics</t>
  </si>
  <si>
    <t>Physics Laboratory 4</t>
  </si>
  <si>
    <t xml:space="preserve">Anyagfizika I  </t>
  </si>
  <si>
    <t>Anyagfizika II</t>
  </si>
  <si>
    <t>Kémiai anyagtudomány I</t>
  </si>
  <si>
    <t>Kémiai anyagtudomány II</t>
  </si>
  <si>
    <t>Szilárdtestfizika alkalmazása az anyagtudományban</t>
  </si>
  <si>
    <t>Korszerű kerámia anyagok</t>
  </si>
  <si>
    <t>Bevezetés a mikro- és nanotechnológiába</t>
  </si>
  <si>
    <t>Bioanyagok</t>
  </si>
  <si>
    <t>Polimerek</t>
  </si>
  <si>
    <t>Anyagtudomány szerkezet-vizsgálati módszerei I.</t>
  </si>
  <si>
    <t>Anyagtudomány szerkezet-vizsgálati módszerei II.</t>
  </si>
  <si>
    <t>Anyagvizsgálati módszerek laboratórium</t>
  </si>
  <si>
    <t>Kémiai preparativ gyakorlat az anyagtudományban</t>
  </si>
  <si>
    <t>Anyagszerkezet vizsgálati laboratórium</t>
  </si>
  <si>
    <t>Application of solid state physics in materials sciences</t>
  </si>
  <si>
    <t>Structural investigation techniques in materials science II</t>
  </si>
  <si>
    <t>Szén nanoszerkezetek</t>
  </si>
  <si>
    <t>Az XPS alapjai és felületkémiai alkalmazásai</t>
  </si>
  <si>
    <t>Elméleti anyagszerkezet kutatás</t>
  </si>
  <si>
    <t>Szilárd testek mechanikai tulajdonságai</t>
  </si>
  <si>
    <t>Biofizika 1</t>
  </si>
  <si>
    <t>Szol-gél módszer</t>
  </si>
  <si>
    <t>Fizikai módszerek új anyagok előállítására</t>
  </si>
  <si>
    <t>Önszerveződés, bioszenzorok</t>
  </si>
  <si>
    <t>Matematikai módszerek az anyagtudományban</t>
  </si>
  <si>
    <t>Számítógépes anyagtudomány</t>
  </si>
  <si>
    <t>Kémiai kinetika</t>
  </si>
  <si>
    <t>Határfelületi kémia</t>
  </si>
  <si>
    <t>Biológiai nanoszerkezetek</t>
  </si>
  <si>
    <t>Félvezető és elektronikus eszközök fizikája</t>
  </si>
  <si>
    <t>Anyagvizsgálat neutronokkal</t>
  </si>
  <si>
    <t>The XPS Technique and its Application</t>
  </si>
  <si>
    <t>Nanorendszerek szemináriuma</t>
  </si>
  <si>
    <t>Anyagtudományi szeminárium</t>
  </si>
  <si>
    <t>Diplomamunka konzultáció I</t>
  </si>
  <si>
    <t>Diplomamunka konzultáció II</t>
  </si>
  <si>
    <t>Szabadon választható tárgyak</t>
  </si>
  <si>
    <t>w</t>
  </si>
  <si>
    <t>s</t>
  </si>
  <si>
    <t>Total credits (with 1.b.)</t>
  </si>
  <si>
    <t>Total credits (with 1.a.)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</si>
</sst>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2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25"/>
      <name val="Arial"/>
      <family val="2"/>
      <charset val="238"/>
    </font>
    <font>
      <sz val="10"/>
      <name val="Garamond"/>
      <family val="1"/>
      <charset val="238"/>
    </font>
    <font>
      <b/>
      <sz val="10"/>
      <color indexed="54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scheme val="minor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9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8" fillId="0" borderId="0" applyNumberFormat="0" applyFill="0" applyBorder="0" applyAlignment="0" applyProtection="0"/>
    <xf numFmtId="0" fontId="2" fillId="0" borderId="0"/>
    <xf numFmtId="0" fontId="17" fillId="0" borderId="0"/>
    <xf numFmtId="0" fontId="17" fillId="0" borderId="0"/>
    <xf numFmtId="0" fontId="1" fillId="0" borderId="0"/>
    <xf numFmtId="0" fontId="2" fillId="0" borderId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5" applyFont="1" applyFill="1" applyBorder="1" applyAlignment="1">
      <alignment vertical="center"/>
    </xf>
    <xf numFmtId="0" fontId="3" fillId="4" borderId="3" xfId="5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center"/>
    </xf>
    <xf numFmtId="0" fontId="5" fillId="0" borderId="1" xfId="5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10" fillId="0" borderId="12" xfId="0" applyFont="1" applyFill="1" applyBorder="1"/>
    <xf numFmtId="0" fontId="0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6" xfId="0" applyFont="1" applyBorder="1"/>
    <xf numFmtId="0" fontId="2" fillId="0" borderId="6" xfId="0" applyFont="1" applyBorder="1" applyAlignment="1">
      <alignment vertical="top" wrapText="1"/>
    </xf>
    <xf numFmtId="0" fontId="2" fillId="0" borderId="1" xfId="6" applyFont="1" applyFill="1" applyBorder="1" applyAlignment="1">
      <alignment horizontal="left" wrapText="1"/>
    </xf>
    <xf numFmtId="0" fontId="12" fillId="0" borderId="0" xfId="0" applyFont="1"/>
    <xf numFmtId="166" fontId="13" fillId="3" borderId="16" xfId="0" applyNumberFormat="1" applyFont="1" applyFill="1" applyBorder="1" applyAlignment="1">
      <alignment horizontal="center" vertical="center"/>
    </xf>
    <xf numFmtId="166" fontId="13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166" fontId="11" fillId="3" borderId="19" xfId="0" applyNumberFormat="1" applyFont="1" applyFill="1" applyBorder="1" applyAlignment="1">
      <alignment horizontal="center" vertical="center"/>
    </xf>
    <xf numFmtId="166" fontId="11" fillId="3" borderId="20" xfId="0" applyNumberFormat="1" applyFont="1" applyFill="1" applyBorder="1" applyAlignment="1">
      <alignment horizontal="center" vertical="center"/>
    </xf>
    <xf numFmtId="166" fontId="11" fillId="3" borderId="21" xfId="0" applyNumberFormat="1" applyFont="1" applyFill="1" applyBorder="1" applyAlignment="1">
      <alignment horizontal="center" vertical="center"/>
    </xf>
    <xf numFmtId="166" fontId="13" fillId="3" borderId="22" xfId="0" applyNumberFormat="1" applyFont="1" applyFill="1" applyBorder="1" applyAlignment="1">
      <alignment horizontal="center" vertical="center"/>
    </xf>
    <xf numFmtId="166" fontId="14" fillId="3" borderId="23" xfId="0" applyNumberFormat="1" applyFont="1" applyFill="1" applyBorder="1" applyAlignment="1">
      <alignment horizontal="center" vertical="center"/>
    </xf>
    <xf numFmtId="166" fontId="14" fillId="3" borderId="24" xfId="0" applyNumberFormat="1" applyFont="1" applyFill="1" applyBorder="1" applyAlignment="1">
      <alignment horizontal="center" vertical="center"/>
    </xf>
    <xf numFmtId="166" fontId="14" fillId="3" borderId="25" xfId="0" applyNumberFormat="1" applyFont="1" applyFill="1" applyBorder="1" applyAlignment="1">
      <alignment horizontal="center" vertical="center"/>
    </xf>
    <xf numFmtId="166" fontId="19" fillId="5" borderId="8" xfId="0" applyNumberFormat="1" applyFont="1" applyFill="1" applyBorder="1" applyAlignment="1">
      <alignment horizontal="center" vertical="center"/>
    </xf>
    <xf numFmtId="0" fontId="2" fillId="0" borderId="12" xfId="0" applyFont="1" applyFill="1" applyBorder="1"/>
    <xf numFmtId="166" fontId="19" fillId="5" borderId="13" xfId="0" applyNumberFormat="1" applyFont="1" applyFill="1" applyBorder="1" applyAlignment="1">
      <alignment horizontal="center" vertical="center"/>
    </xf>
    <xf numFmtId="166" fontId="19" fillId="5" borderId="4" xfId="0" applyNumberFormat="1" applyFont="1" applyFill="1" applyBorder="1" applyAlignment="1">
      <alignment horizontal="center" vertical="center"/>
    </xf>
    <xf numFmtId="166" fontId="19" fillId="5" borderId="2" xfId="0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vertical="top" wrapText="1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6" fontId="20" fillId="5" borderId="4" xfId="0" applyNumberFormat="1" applyFont="1" applyFill="1" applyBorder="1" applyAlignment="1">
      <alignment horizontal="center" vertical="center"/>
    </xf>
    <xf numFmtId="166" fontId="20" fillId="5" borderId="2" xfId="0" applyNumberFormat="1" applyFont="1" applyFill="1" applyBorder="1" applyAlignment="1">
      <alignment horizontal="center" vertical="center"/>
    </xf>
    <xf numFmtId="166" fontId="20" fillId="5" borderId="13" xfId="0" applyNumberFormat="1" applyFont="1" applyFill="1" applyBorder="1" applyAlignment="1">
      <alignment horizontal="center" vertical="center"/>
    </xf>
    <xf numFmtId="166" fontId="21" fillId="5" borderId="4" xfId="0" applyNumberFormat="1" applyFont="1" applyFill="1" applyBorder="1" applyAlignment="1">
      <alignment horizontal="center" vertical="center"/>
    </xf>
    <xf numFmtId="166" fontId="21" fillId="5" borderId="2" xfId="0" applyNumberFormat="1" applyFont="1" applyFill="1" applyBorder="1" applyAlignment="1">
      <alignment horizontal="center" vertical="center"/>
    </xf>
    <xf numFmtId="166" fontId="21" fillId="5" borderId="13" xfId="0" applyNumberFormat="1" applyFont="1" applyFill="1" applyBorder="1" applyAlignment="1">
      <alignment horizontal="center" vertical="center"/>
    </xf>
    <xf numFmtId="166" fontId="21" fillId="5" borderId="8" xfId="0" applyNumberFormat="1" applyFont="1" applyFill="1" applyBorder="1" applyAlignment="1">
      <alignment horizontal="center" vertical="center"/>
    </xf>
    <xf numFmtId="166" fontId="21" fillId="5" borderId="14" xfId="0" applyNumberFormat="1" applyFont="1" applyFill="1" applyBorder="1" applyAlignment="1">
      <alignment horizontal="center" vertical="center"/>
    </xf>
    <xf numFmtId="0" fontId="2" fillId="0" borderId="6" xfId="2" applyFont="1" applyBorder="1" applyAlignment="1">
      <alignment vertical="top" wrapText="1"/>
    </xf>
    <xf numFmtId="0" fontId="2" fillId="5" borderId="6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6" applyFont="1" applyFill="1" applyBorder="1" applyAlignment="1">
      <alignment horizontal="left" wrapText="1"/>
    </xf>
    <xf numFmtId="0" fontId="0" fillId="0" borderId="3" xfId="1" applyFont="1" applyBorder="1" applyAlignment="1">
      <alignment vertical="center"/>
    </xf>
    <xf numFmtId="0" fontId="16" fillId="5" borderId="26" xfId="1" applyFont="1" applyFill="1" applyBorder="1" applyAlignment="1">
      <alignment vertical="center"/>
    </xf>
    <xf numFmtId="0" fontId="0" fillId="5" borderId="27" xfId="0" applyFont="1" applyFill="1" applyBorder="1"/>
    <xf numFmtId="0" fontId="10" fillId="5" borderId="28" xfId="0" applyFont="1" applyFill="1" applyBorder="1"/>
    <xf numFmtId="0" fontId="22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3" borderId="3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top" wrapText="1"/>
    </xf>
    <xf numFmtId="0" fontId="15" fillId="0" borderId="36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66" fontId="19" fillId="5" borderId="14" xfId="0" applyNumberFormat="1" applyFont="1" applyFill="1" applyBorder="1" applyAlignment="1">
      <alignment horizontal="center" vertical="center"/>
    </xf>
    <xf numFmtId="166" fontId="13" fillId="7" borderId="4" xfId="0" applyNumberFormat="1" applyFont="1" applyFill="1" applyBorder="1" applyAlignment="1">
      <alignment horizontal="center" vertical="center"/>
    </xf>
    <xf numFmtId="166" fontId="13" fillId="7" borderId="2" xfId="0" applyNumberFormat="1" applyFont="1" applyFill="1" applyBorder="1" applyAlignment="1">
      <alignment horizontal="center" vertical="center"/>
    </xf>
    <xf numFmtId="166" fontId="13" fillId="7" borderId="13" xfId="0" applyNumberFormat="1" applyFont="1" applyFill="1" applyBorder="1" applyAlignment="1">
      <alignment horizontal="center" vertical="center"/>
    </xf>
    <xf numFmtId="166" fontId="19" fillId="5" borderId="8" xfId="0" applyNumberFormat="1" applyFont="1" applyFill="1" applyBorder="1" applyAlignment="1">
      <alignment horizontal="center" vertical="center"/>
    </xf>
    <xf numFmtId="166" fontId="19" fillId="5" borderId="1" xfId="0" applyNumberFormat="1" applyFont="1" applyFill="1" applyBorder="1" applyAlignment="1">
      <alignment horizontal="center" vertical="center"/>
    </xf>
    <xf numFmtId="166" fontId="19" fillId="5" borderId="3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right" vertical="center"/>
    </xf>
    <xf numFmtId="0" fontId="14" fillId="3" borderId="18" xfId="0" applyFont="1" applyFill="1" applyBorder="1" applyAlignment="1">
      <alignment horizontal="right" vertical="center"/>
    </xf>
    <xf numFmtId="166" fontId="21" fillId="5" borderId="8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right" vertical="center"/>
    </xf>
    <xf numFmtId="166" fontId="20" fillId="5" borderId="8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right" vertical="center"/>
    </xf>
    <xf numFmtId="0" fontId="13" fillId="7" borderId="33" xfId="0" applyFont="1" applyFill="1" applyBorder="1" applyAlignment="1">
      <alignment horizontal="right" vertical="center"/>
    </xf>
    <xf numFmtId="0" fontId="3" fillId="4" borderId="8" xfId="5" applyFont="1" applyFill="1" applyBorder="1" applyAlignment="1">
      <alignment horizontal="left" vertical="center"/>
    </xf>
    <xf numFmtId="0" fontId="3" fillId="4" borderId="3" xfId="5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6" fontId="11" fillId="3" borderId="18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right" vertical="center"/>
    </xf>
    <xf numFmtId="166" fontId="13" fillId="3" borderId="18" xfId="0" applyNumberFormat="1" applyFont="1" applyFill="1" applyBorder="1" applyAlignment="1">
      <alignment horizontal="center" vertical="center"/>
    </xf>
    <xf numFmtId="166" fontId="14" fillId="3" borderId="18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38" xfId="0" applyFont="1" applyBorder="1" applyAlignment="1">
      <alignment horizontal="center" vertical="center"/>
    </xf>
  </cellXfs>
  <cellStyles count="7">
    <cellStyle name="Magyarázó szöveg" xfId="1" builtinId="53"/>
    <cellStyle name="Normál" xfId="0" builtinId="0"/>
    <cellStyle name="Normál 2" xfId="2" xr:uid="{5F8610B1-4260-49DB-9D16-D9628B99C420}"/>
    <cellStyle name="Normál 3" xfId="3" xr:uid="{2C277453-EF09-42CB-BFF4-8B831097D5E2}"/>
    <cellStyle name="Normál 3 2" xfId="4" xr:uid="{AF58CB02-E2AE-4ED5-9682-31572614DBF5}"/>
    <cellStyle name="Normál_Közös" xfId="5" xr:uid="{FBD66B2B-A967-486F-8A85-A1271E3EC345}"/>
    <cellStyle name="Normál_Munka1" xfId="6" xr:uid="{B9D07B26-91F5-4B01-81CE-8A02DBEE6E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BBF6-7E11-49C6-8754-873C08DD2A1F}">
  <dimension ref="A1:W205"/>
  <sheetViews>
    <sheetView tabSelected="1" workbookViewId="0">
      <selection sqref="A1:L1"/>
    </sheetView>
  </sheetViews>
  <sheetFormatPr defaultColWidth="10.6640625" defaultRowHeight="13.2" x14ac:dyDescent="0.25"/>
  <cols>
    <col min="1" max="1" width="16.5546875" style="3" customWidth="1"/>
    <col min="2" max="2" width="65" style="1" customWidth="1"/>
    <col min="3" max="11" width="4.33203125" style="4" customWidth="1"/>
    <col min="12" max="12" width="4.33203125" style="2" customWidth="1"/>
    <col min="13" max="13" width="3.33203125" style="3" customWidth="1"/>
    <col min="14" max="14" width="17.109375" style="3" customWidth="1"/>
    <col min="15" max="15" width="53.88671875" style="3" customWidth="1"/>
    <col min="16" max="16" width="3.33203125" style="3" customWidth="1"/>
    <col min="17" max="17" width="17.109375" style="3" customWidth="1"/>
    <col min="18" max="18" width="27.44140625" style="3" customWidth="1"/>
    <col min="19" max="19" width="2.88671875" style="3" customWidth="1"/>
    <col min="20" max="20" width="7" style="3" customWidth="1"/>
    <col min="21" max="21" width="10.44140625" style="3" customWidth="1"/>
    <col min="22" max="22" width="27.44140625" style="3" customWidth="1"/>
    <col min="23" max="23" width="53.44140625" style="1" customWidth="1"/>
    <col min="24" max="16384" width="10.6640625" style="1"/>
  </cols>
  <sheetData>
    <row r="1" spans="1:23" ht="25.5" customHeight="1" x14ac:dyDescent="0.4">
      <c r="A1" s="175" t="s">
        <v>165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23" s="2" customFormat="1" ht="21" customHeight="1" thickBot="1" x14ac:dyDescent="0.3">
      <c r="A2" s="160" t="s">
        <v>138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3"/>
      <c r="Q2" s="3"/>
      <c r="R2" s="3"/>
      <c r="S2" s="3"/>
      <c r="T2" s="3"/>
      <c r="U2" s="3"/>
      <c r="V2" s="4"/>
    </row>
    <row r="3" spans="1:23" customFormat="1" ht="18" customHeight="1" thickTop="1" x14ac:dyDescent="0.3">
      <c r="A3" s="165" t="s">
        <v>160</v>
      </c>
      <c r="B3" s="167" t="s">
        <v>159</v>
      </c>
      <c r="C3" s="171" t="s">
        <v>130</v>
      </c>
      <c r="D3" s="172"/>
      <c r="E3" s="172"/>
      <c r="F3" s="172"/>
      <c r="G3" s="171" t="s">
        <v>132</v>
      </c>
      <c r="H3" s="172"/>
      <c r="I3" s="172"/>
      <c r="J3" s="172"/>
      <c r="K3" s="173" t="s">
        <v>131</v>
      </c>
      <c r="L3" s="163" t="s">
        <v>133</v>
      </c>
      <c r="M3" s="165" t="s">
        <v>161</v>
      </c>
      <c r="N3" s="166"/>
      <c r="O3" s="167"/>
      <c r="P3" s="167" t="s">
        <v>162</v>
      </c>
      <c r="Q3" s="167"/>
      <c r="R3" s="167"/>
      <c r="S3" s="167" t="s">
        <v>164</v>
      </c>
      <c r="T3" s="167"/>
      <c r="U3" s="167"/>
      <c r="V3" s="167" t="s">
        <v>163</v>
      </c>
      <c r="W3" s="176" t="s">
        <v>159</v>
      </c>
    </row>
    <row r="4" spans="1:23" customFormat="1" ht="12.75" customHeight="1" x14ac:dyDescent="0.25">
      <c r="A4" s="168"/>
      <c r="B4" s="170"/>
      <c r="C4" s="21">
        <v>1</v>
      </c>
      <c r="D4" s="22">
        <v>2</v>
      </c>
      <c r="E4" s="22">
        <v>3</v>
      </c>
      <c r="F4" s="22">
        <v>4</v>
      </c>
      <c r="G4" s="21" t="s">
        <v>137</v>
      </c>
      <c r="H4" s="22" t="s">
        <v>136</v>
      </c>
      <c r="I4" s="22" t="s">
        <v>135</v>
      </c>
      <c r="J4" s="22" t="s">
        <v>134</v>
      </c>
      <c r="K4" s="174"/>
      <c r="L4" s="164"/>
      <c r="M4" s="168"/>
      <c r="N4" s="169"/>
      <c r="O4" s="170"/>
      <c r="P4" s="170"/>
      <c r="Q4" s="170"/>
      <c r="R4" s="170"/>
      <c r="S4" s="170"/>
      <c r="T4" s="170"/>
      <c r="U4" s="170"/>
      <c r="V4" s="170"/>
      <c r="W4" s="170"/>
    </row>
    <row r="5" spans="1:23" customFormat="1" ht="12.75" customHeight="1" x14ac:dyDescent="0.25">
      <c r="A5" s="31" t="s">
        <v>140</v>
      </c>
      <c r="B5" s="43"/>
      <c r="C5" s="29"/>
      <c r="D5" s="30"/>
      <c r="E5" s="30"/>
      <c r="F5" s="30"/>
      <c r="G5" s="29"/>
      <c r="H5" s="30"/>
      <c r="I5" s="30"/>
      <c r="J5" s="30"/>
      <c r="K5" s="28"/>
      <c r="L5" s="28"/>
      <c r="M5" s="89"/>
      <c r="N5" s="89"/>
      <c r="O5" s="89"/>
      <c r="P5" s="89"/>
      <c r="Q5" s="89"/>
      <c r="R5" s="89"/>
      <c r="S5" s="89"/>
      <c r="T5" s="89"/>
      <c r="U5" s="89"/>
      <c r="V5" s="161"/>
      <c r="W5" s="162"/>
    </row>
    <row r="6" spans="1:23" s="5" customFormat="1" x14ac:dyDescent="0.25">
      <c r="A6" s="151" t="s">
        <v>129</v>
      </c>
      <c r="B6" s="152"/>
      <c r="C6" s="132"/>
      <c r="D6" s="133"/>
      <c r="E6" s="133"/>
      <c r="F6" s="133"/>
      <c r="G6" s="132"/>
      <c r="H6" s="133"/>
      <c r="I6" s="133"/>
      <c r="J6" s="133"/>
      <c r="K6" s="133"/>
      <c r="L6" s="134"/>
      <c r="M6" s="129"/>
      <c r="N6" s="130"/>
      <c r="O6" s="130"/>
      <c r="P6" s="130"/>
      <c r="Q6" s="130"/>
      <c r="R6" s="130"/>
      <c r="S6" s="130"/>
      <c r="T6" s="130"/>
      <c r="U6" s="130"/>
      <c r="V6" s="130"/>
      <c r="W6" s="131"/>
    </row>
    <row r="7" spans="1:23" s="5" customFormat="1" ht="12.75" customHeight="1" x14ac:dyDescent="0.25">
      <c r="A7" s="37" t="s">
        <v>73</v>
      </c>
      <c r="B7" s="44" t="s">
        <v>172</v>
      </c>
      <c r="C7" s="23"/>
      <c r="D7" s="47" t="s">
        <v>18</v>
      </c>
      <c r="E7" s="16"/>
      <c r="F7" s="16"/>
      <c r="G7" s="23">
        <v>2</v>
      </c>
      <c r="H7" s="16"/>
      <c r="I7" s="16"/>
      <c r="J7" s="24"/>
      <c r="K7" s="25">
        <v>3</v>
      </c>
      <c r="L7" s="25" t="s">
        <v>20</v>
      </c>
      <c r="M7" s="114" t="s">
        <v>223</v>
      </c>
      <c r="N7" s="112" t="str">
        <f>A10</f>
        <v>ktanfizkemk17ea</v>
      </c>
      <c r="O7" s="38" t="str">
        <f>B10</f>
        <v>Physical Chemistry lecture</v>
      </c>
      <c r="P7" s="118"/>
      <c r="Q7" s="11"/>
      <c r="R7" s="10"/>
      <c r="S7" s="118"/>
      <c r="T7" s="11"/>
      <c r="U7" s="12"/>
      <c r="V7" s="36" t="s">
        <v>45</v>
      </c>
      <c r="W7" s="55" t="s">
        <v>166</v>
      </c>
    </row>
    <row r="8" spans="1:23" s="5" customFormat="1" ht="12.75" customHeight="1" x14ac:dyDescent="0.25">
      <c r="A8" s="37" t="s">
        <v>43</v>
      </c>
      <c r="B8" s="36" t="s">
        <v>94</v>
      </c>
      <c r="C8" s="23" t="s">
        <v>18</v>
      </c>
      <c r="D8" s="16"/>
      <c r="E8" s="16"/>
      <c r="F8" s="16"/>
      <c r="G8" s="23">
        <v>2</v>
      </c>
      <c r="H8" s="16"/>
      <c r="I8" s="16"/>
      <c r="J8" s="24"/>
      <c r="K8" s="25">
        <v>3</v>
      </c>
      <c r="L8" s="25" t="s">
        <v>20</v>
      </c>
      <c r="M8" s="96"/>
      <c r="N8" s="102"/>
      <c r="O8" s="14"/>
      <c r="P8" s="118"/>
      <c r="Q8" s="11"/>
      <c r="R8" s="10"/>
      <c r="S8" s="118"/>
      <c r="T8" s="11"/>
      <c r="U8" s="12"/>
      <c r="V8" s="36" t="s">
        <v>22</v>
      </c>
      <c r="W8" s="56" t="s">
        <v>167</v>
      </c>
    </row>
    <row r="9" spans="1:23" s="5" customFormat="1" ht="12.75" customHeight="1" x14ac:dyDescent="0.25">
      <c r="A9" s="37" t="s">
        <v>74</v>
      </c>
      <c r="B9" s="36" t="s">
        <v>95</v>
      </c>
      <c r="C9" s="23" t="s">
        <v>18</v>
      </c>
      <c r="D9" s="16"/>
      <c r="E9" s="16"/>
      <c r="F9" s="16"/>
      <c r="G9" s="23">
        <v>2</v>
      </c>
      <c r="H9" s="16"/>
      <c r="I9" s="16"/>
      <c r="J9" s="24"/>
      <c r="K9" s="25">
        <v>2</v>
      </c>
      <c r="L9" s="25" t="s">
        <v>20</v>
      </c>
      <c r="M9" s="114" t="s">
        <v>223</v>
      </c>
      <c r="N9" s="113" t="str">
        <f>A8</f>
        <v>szvetlen1k17ea</v>
      </c>
      <c r="O9" s="99" t="str">
        <f>B8</f>
        <v>Inorganic Chemistry (1)</v>
      </c>
      <c r="P9" s="118"/>
      <c r="Q9" s="11"/>
      <c r="R9" s="10"/>
      <c r="S9" s="118"/>
      <c r="T9" s="11"/>
      <c r="U9" s="12"/>
      <c r="V9" s="36" t="s">
        <v>23</v>
      </c>
      <c r="W9" s="36" t="s">
        <v>168</v>
      </c>
    </row>
    <row r="10" spans="1:23" s="5" customFormat="1" ht="12.75" customHeight="1" x14ac:dyDescent="0.25">
      <c r="A10" s="37" t="s">
        <v>75</v>
      </c>
      <c r="B10" s="36" t="s">
        <v>173</v>
      </c>
      <c r="C10" s="23" t="s">
        <v>18</v>
      </c>
      <c r="D10" s="16"/>
      <c r="E10" s="16"/>
      <c r="F10" s="16"/>
      <c r="G10" s="23">
        <v>2</v>
      </c>
      <c r="H10" s="16"/>
      <c r="I10" s="16"/>
      <c r="J10" s="24"/>
      <c r="K10" s="25">
        <v>3</v>
      </c>
      <c r="L10" s="25" t="s">
        <v>20</v>
      </c>
      <c r="M10" s="114" t="s">
        <v>223</v>
      </c>
      <c r="N10" s="113" t="str">
        <f>A8</f>
        <v>szvetlen1k17ea</v>
      </c>
      <c r="O10" s="99" t="str">
        <f>B8</f>
        <v>Inorganic Chemistry (1)</v>
      </c>
      <c r="P10" s="118"/>
      <c r="Q10" s="11"/>
      <c r="R10" s="10"/>
      <c r="S10" s="118"/>
      <c r="T10" s="11"/>
      <c r="U10" s="12"/>
      <c r="V10" s="36" t="s">
        <v>46</v>
      </c>
      <c r="W10" s="56" t="s">
        <v>169</v>
      </c>
    </row>
    <row r="11" spans="1:23" s="5" customFormat="1" ht="12.75" customHeight="1" x14ac:dyDescent="0.25">
      <c r="A11" s="42" t="s">
        <v>92</v>
      </c>
      <c r="B11" s="57" t="s">
        <v>174</v>
      </c>
      <c r="C11" s="23" t="s">
        <v>18</v>
      </c>
      <c r="D11" s="16"/>
      <c r="E11" s="16"/>
      <c r="F11" s="16"/>
      <c r="G11" s="23"/>
      <c r="H11" s="16"/>
      <c r="I11" s="16">
        <v>2</v>
      </c>
      <c r="J11" s="24"/>
      <c r="K11" s="25">
        <v>3</v>
      </c>
      <c r="L11" s="25" t="s">
        <v>21</v>
      </c>
      <c r="M11" s="96"/>
      <c r="N11" s="103"/>
      <c r="O11" s="90"/>
      <c r="P11" s="118"/>
      <c r="Q11" s="11"/>
      <c r="R11" s="10"/>
      <c r="S11" s="118"/>
      <c r="T11" s="11"/>
      <c r="U11" s="12"/>
      <c r="V11" s="36" t="s">
        <v>47</v>
      </c>
      <c r="W11" s="91" t="s">
        <v>170</v>
      </c>
    </row>
    <row r="12" spans="1:23" s="5" customFormat="1" ht="12.75" customHeight="1" x14ac:dyDescent="0.25">
      <c r="A12" s="46" t="s">
        <v>72</v>
      </c>
      <c r="B12" s="54" t="s">
        <v>175</v>
      </c>
      <c r="C12" s="23"/>
      <c r="D12" s="16" t="s">
        <v>18</v>
      </c>
      <c r="E12" s="16"/>
      <c r="F12" s="16"/>
      <c r="G12" s="23"/>
      <c r="H12" s="16"/>
      <c r="I12" s="16">
        <v>4</v>
      </c>
      <c r="J12" s="24"/>
      <c r="K12" s="25">
        <v>6</v>
      </c>
      <c r="L12" s="25" t="s">
        <v>21</v>
      </c>
      <c r="M12" s="53" t="s">
        <v>224</v>
      </c>
      <c r="N12" s="108" t="str">
        <f>A10</f>
        <v>ktanfizkemk17ea</v>
      </c>
      <c r="O12" s="100" t="str">
        <f>B10</f>
        <v>Physical Chemistry lecture</v>
      </c>
      <c r="P12" s="118"/>
      <c r="Q12" s="119"/>
      <c r="R12" s="10"/>
      <c r="S12" s="118"/>
      <c r="T12" s="119"/>
      <c r="U12" s="12"/>
      <c r="V12" s="36" t="s">
        <v>24</v>
      </c>
      <c r="W12" s="92" t="s">
        <v>171</v>
      </c>
    </row>
    <row r="13" spans="1:23" s="58" customFormat="1" ht="12.75" customHeight="1" x14ac:dyDescent="0.25">
      <c r="A13" s="138" t="s">
        <v>176</v>
      </c>
      <c r="B13" s="138"/>
      <c r="C13" s="62">
        <f>SUMIF(C7:C12,"=x",$G7:$G12)+SUMIF(C7:C12,"=x",$H7:$H12)+SUMIF(C7:C12,"=x",$I7:$I12)</f>
        <v>8</v>
      </c>
      <c r="D13" s="63">
        <f>SUMIF(D7:D12,"=x",$G7:$G12)+SUMIF(D7:D12,"=x",$H7:$H12)+SUMIF(D7:D12,"=x",$I7:$I12)</f>
        <v>6</v>
      </c>
      <c r="E13" s="63">
        <f>SUMIF(E7:E12,"=x",$G7:$G12)+SUMIF(E7:E12,"=x",$H7:$H12)+SUMIF(E7:E12,"=x",$I7:$I12)</f>
        <v>0</v>
      </c>
      <c r="F13" s="64">
        <f>SUMIF(F7:F12,"=x",$G7:$G12)+SUMIF(F7:F12,"=x",$H7:$H12)+SUMIF(F7:F12,"=x",$I7:$I12)</f>
        <v>0</v>
      </c>
      <c r="G13" s="156">
        <f>SUM(C13:F13)</f>
        <v>14</v>
      </c>
      <c r="H13" s="156"/>
      <c r="I13" s="156"/>
      <c r="J13" s="156"/>
      <c r="K13" s="156"/>
      <c r="L13" s="156"/>
      <c r="M13" s="98"/>
      <c r="N13" s="104"/>
      <c r="O13" s="101"/>
      <c r="P13" s="98"/>
      <c r="Q13" s="105"/>
      <c r="R13" s="101"/>
      <c r="S13" s="98"/>
      <c r="T13" s="105"/>
      <c r="U13" s="101"/>
      <c r="V13" s="61"/>
      <c r="W13" s="93"/>
    </row>
    <row r="14" spans="1:23" s="58" customFormat="1" ht="12.75" customHeight="1" x14ac:dyDescent="0.25">
      <c r="A14" s="157" t="s">
        <v>177</v>
      </c>
      <c r="B14" s="157"/>
      <c r="C14" s="59">
        <f>SUMIF(C7:C12,"=x",$K7:$K12)</f>
        <v>11</v>
      </c>
      <c r="D14" s="60">
        <f>SUMIF(D7:D12,"=x",$K7:$K12)</f>
        <v>9</v>
      </c>
      <c r="E14" s="60">
        <f>SUMIF(E7:E12,"=x",$K7:$K12)</f>
        <v>0</v>
      </c>
      <c r="F14" s="65">
        <f>SUMIF(F7:F12,"=x",$K7:$K12)</f>
        <v>0</v>
      </c>
      <c r="G14" s="158">
        <f>SUM(C14:F14)</f>
        <v>20</v>
      </c>
      <c r="H14" s="158"/>
      <c r="I14" s="158"/>
      <c r="J14" s="158"/>
      <c r="K14" s="158"/>
      <c r="L14" s="158"/>
      <c r="M14" s="98"/>
      <c r="N14" s="105"/>
      <c r="O14" s="101"/>
      <c r="P14" s="98"/>
      <c r="Q14" s="105"/>
      <c r="R14" s="101"/>
      <c r="S14" s="98"/>
      <c r="T14" s="105"/>
      <c r="U14" s="101"/>
      <c r="V14" s="61"/>
      <c r="W14" s="94"/>
    </row>
    <row r="15" spans="1:23" s="58" customFormat="1" ht="12.75" customHeight="1" x14ac:dyDescent="0.25">
      <c r="A15" s="139" t="s">
        <v>178</v>
      </c>
      <c r="B15" s="139"/>
      <c r="C15" s="66">
        <f>SUMPRODUCT(--(C7:C12="x"),--($L7:$L12="K"))</f>
        <v>3</v>
      </c>
      <c r="D15" s="67">
        <f>SUMPRODUCT(--(D7:D12="x"),--($L7:$L12="K"))</f>
        <v>1</v>
      </c>
      <c r="E15" s="67">
        <f>SUMPRODUCT(--(E7:E12="x"),--($L7:$L12="K"))</f>
        <v>0</v>
      </c>
      <c r="F15" s="68">
        <f>SUMPRODUCT(--(F7:F12="x"),--($L7:$L12="K"))</f>
        <v>0</v>
      </c>
      <c r="G15" s="159">
        <f>SUM(C15:F15)</f>
        <v>4</v>
      </c>
      <c r="H15" s="159"/>
      <c r="I15" s="159"/>
      <c r="J15" s="159"/>
      <c r="K15" s="159"/>
      <c r="L15" s="159"/>
      <c r="M15" s="98"/>
      <c r="N15" s="105"/>
      <c r="O15" s="101"/>
      <c r="P15" s="98"/>
      <c r="Q15" s="105"/>
      <c r="R15" s="101"/>
      <c r="S15" s="98"/>
      <c r="T15" s="105"/>
      <c r="U15" s="101"/>
      <c r="V15" s="61"/>
      <c r="W15" s="95"/>
    </row>
    <row r="16" spans="1:23" s="5" customFormat="1" x14ac:dyDescent="0.25">
      <c r="A16" s="151" t="s">
        <v>139</v>
      </c>
      <c r="B16" s="152"/>
      <c r="C16" s="132"/>
      <c r="D16" s="133"/>
      <c r="E16" s="133"/>
      <c r="F16" s="133"/>
      <c r="G16" s="132"/>
      <c r="H16" s="133"/>
      <c r="I16" s="133"/>
      <c r="J16" s="133"/>
      <c r="K16" s="133"/>
      <c r="L16" s="134"/>
      <c r="M16" s="129"/>
      <c r="N16" s="130"/>
      <c r="O16" s="130"/>
      <c r="P16" s="130"/>
      <c r="Q16" s="130"/>
      <c r="R16" s="130"/>
      <c r="S16" s="130"/>
      <c r="T16" s="130"/>
      <c r="U16" s="130"/>
      <c r="V16" s="130"/>
      <c r="W16" s="131"/>
    </row>
    <row r="17" spans="1:23" s="5" customFormat="1" ht="13.5" customHeight="1" x14ac:dyDescent="0.25">
      <c r="A17" s="37" t="s">
        <v>91</v>
      </c>
      <c r="B17" s="36" t="s">
        <v>96</v>
      </c>
      <c r="C17" s="23" t="s">
        <v>18</v>
      </c>
      <c r="D17" s="16"/>
      <c r="E17" s="16"/>
      <c r="F17" s="16"/>
      <c r="G17" s="23">
        <v>4</v>
      </c>
      <c r="H17" s="16">
        <v>1</v>
      </c>
      <c r="I17" s="16"/>
      <c r="J17" s="24"/>
      <c r="K17" s="25">
        <v>5</v>
      </c>
      <c r="L17" s="25" t="s">
        <v>20</v>
      </c>
      <c r="M17" s="10"/>
      <c r="N17" s="11"/>
      <c r="O17" s="15"/>
      <c r="P17" s="118"/>
      <c r="Q17" s="11"/>
      <c r="R17" s="10"/>
      <c r="S17" s="118"/>
      <c r="T17" s="11"/>
      <c r="U17" s="12"/>
      <c r="V17" s="36" t="s">
        <v>25</v>
      </c>
      <c r="W17" s="87" t="s">
        <v>179</v>
      </c>
    </row>
    <row r="18" spans="1:23" s="5" customFormat="1" ht="13.5" customHeight="1" x14ac:dyDescent="0.25">
      <c r="A18" s="37" t="s">
        <v>76</v>
      </c>
      <c r="B18" s="36" t="s">
        <v>97</v>
      </c>
      <c r="C18" s="23" t="s">
        <v>18</v>
      </c>
      <c r="D18" s="16"/>
      <c r="E18" s="16"/>
      <c r="F18" s="16"/>
      <c r="G18" s="23">
        <v>3</v>
      </c>
      <c r="H18" s="16"/>
      <c r="I18" s="16"/>
      <c r="J18" s="24"/>
      <c r="K18" s="25">
        <v>3</v>
      </c>
      <c r="L18" s="25" t="s">
        <v>20</v>
      </c>
      <c r="M18" s="114" t="s">
        <v>223</v>
      </c>
      <c r="N18" s="111" t="str">
        <f>A17</f>
        <v>altfizf17vm</v>
      </c>
      <c r="O18" s="99" t="str">
        <f>B17</f>
        <v>General Physics</v>
      </c>
      <c r="P18" s="118"/>
      <c r="Q18" s="11"/>
      <c r="R18" s="10"/>
      <c r="S18" s="118"/>
      <c r="T18" s="11"/>
      <c r="U18" s="12"/>
      <c r="V18" s="36" t="s">
        <v>26</v>
      </c>
      <c r="W18" s="87" t="s">
        <v>180</v>
      </c>
    </row>
    <row r="19" spans="1:23" s="5" customFormat="1" ht="12.75" customHeight="1" x14ac:dyDescent="0.25">
      <c r="A19" s="48" t="s">
        <v>48</v>
      </c>
      <c r="B19" s="36" t="s">
        <v>184</v>
      </c>
      <c r="C19" s="23" t="s">
        <v>18</v>
      </c>
      <c r="D19" s="16"/>
      <c r="E19" s="16"/>
      <c r="F19" s="16"/>
      <c r="G19" s="23">
        <v>2</v>
      </c>
      <c r="H19" s="16"/>
      <c r="I19" s="16"/>
      <c r="J19" s="24"/>
      <c r="K19" s="25">
        <v>2</v>
      </c>
      <c r="L19" s="25" t="s">
        <v>29</v>
      </c>
      <c r="M19" s="96"/>
      <c r="N19" s="102"/>
      <c r="O19" s="14"/>
      <c r="P19" s="118"/>
      <c r="Q19" s="11"/>
      <c r="R19" s="10"/>
      <c r="S19" s="118"/>
      <c r="T19" s="11"/>
      <c r="U19" s="12"/>
      <c r="V19" s="36" t="s">
        <v>27</v>
      </c>
      <c r="W19" s="87" t="s">
        <v>181</v>
      </c>
    </row>
    <row r="20" spans="1:23" s="5" customFormat="1" ht="12.75" customHeight="1" x14ac:dyDescent="0.25">
      <c r="A20" s="40" t="s">
        <v>71</v>
      </c>
      <c r="B20" s="36" t="s">
        <v>100</v>
      </c>
      <c r="C20" s="23"/>
      <c r="D20" s="16" t="s">
        <v>18</v>
      </c>
      <c r="E20" s="16"/>
      <c r="F20" s="16"/>
      <c r="G20" s="23">
        <v>3</v>
      </c>
      <c r="H20" s="16"/>
      <c r="I20" s="16"/>
      <c r="J20" s="24"/>
      <c r="K20" s="25">
        <v>3</v>
      </c>
      <c r="L20" s="25" t="s">
        <v>20</v>
      </c>
      <c r="M20" s="114" t="s">
        <v>223</v>
      </c>
      <c r="N20" s="115" t="str">
        <f>A21</f>
        <v>termof17ga</v>
      </c>
      <c r="O20" s="38" t="str">
        <f>B21</f>
        <v>Thermodynamics</v>
      </c>
      <c r="P20" s="118"/>
      <c r="Q20" s="11"/>
      <c r="R20" s="10"/>
      <c r="S20" s="118"/>
      <c r="T20" s="11"/>
      <c r="U20" s="12"/>
      <c r="V20" s="36" t="s">
        <v>28</v>
      </c>
      <c r="W20" s="87" t="s">
        <v>182</v>
      </c>
    </row>
    <row r="21" spans="1:23" s="5" customFormat="1" ht="13.5" customHeight="1" x14ac:dyDescent="0.25">
      <c r="A21" s="41" t="s">
        <v>70</v>
      </c>
      <c r="B21" s="36" t="s">
        <v>100</v>
      </c>
      <c r="C21" s="23"/>
      <c r="D21" s="16" t="s">
        <v>18</v>
      </c>
      <c r="E21" s="16"/>
      <c r="F21" s="16"/>
      <c r="G21" s="23"/>
      <c r="H21" s="16">
        <v>1</v>
      </c>
      <c r="I21" s="16"/>
      <c r="J21" s="24">
        <v>1</v>
      </c>
      <c r="K21" s="25">
        <v>2</v>
      </c>
      <c r="L21" s="25" t="s">
        <v>21</v>
      </c>
      <c r="M21" s="53" t="s">
        <v>224</v>
      </c>
      <c r="N21" s="108" t="str">
        <f>A17</f>
        <v>altfizf17vm</v>
      </c>
      <c r="O21" s="100" t="str">
        <f>B17</f>
        <v>General Physics</v>
      </c>
      <c r="P21" s="53" t="s">
        <v>224</v>
      </c>
      <c r="Q21" s="108" t="str">
        <f>A18</f>
        <v>kondanyf17ea</v>
      </c>
      <c r="R21" s="100" t="str">
        <f>B18</f>
        <v>Condensed Matter Physics</v>
      </c>
      <c r="S21" s="53"/>
      <c r="T21" s="16"/>
      <c r="U21" s="12"/>
      <c r="V21" s="36" t="s">
        <v>28</v>
      </c>
      <c r="W21" s="87" t="s">
        <v>182</v>
      </c>
    </row>
    <row r="22" spans="1:23" s="5" customFormat="1" x14ac:dyDescent="0.25">
      <c r="A22" s="39" t="s">
        <v>77</v>
      </c>
      <c r="B22" s="36" t="s">
        <v>185</v>
      </c>
      <c r="C22" s="23"/>
      <c r="D22" s="16" t="s">
        <v>18</v>
      </c>
      <c r="E22" s="16"/>
      <c r="F22" s="16"/>
      <c r="G22" s="23"/>
      <c r="H22" s="16"/>
      <c r="I22" s="16">
        <v>3</v>
      </c>
      <c r="J22" s="24">
        <v>1</v>
      </c>
      <c r="K22" s="25">
        <v>5</v>
      </c>
      <c r="L22" s="25" t="s">
        <v>21</v>
      </c>
      <c r="M22" s="53" t="s">
        <v>224</v>
      </c>
      <c r="N22" s="108" t="str">
        <f>A17</f>
        <v>altfizf17vm</v>
      </c>
      <c r="O22" s="100" t="str">
        <f>B17</f>
        <v>General Physics</v>
      </c>
      <c r="P22" s="118"/>
      <c r="Q22" s="119"/>
      <c r="R22" s="10"/>
      <c r="S22" s="118"/>
      <c r="T22" s="119"/>
      <c r="U22" s="12"/>
      <c r="V22" s="36" t="s">
        <v>44</v>
      </c>
      <c r="W22" s="87" t="s">
        <v>183</v>
      </c>
    </row>
    <row r="23" spans="1:23" s="58" customFormat="1" ht="12.75" customHeight="1" x14ac:dyDescent="0.25">
      <c r="A23" s="138" t="s">
        <v>176</v>
      </c>
      <c r="B23" s="138"/>
      <c r="C23" s="62">
        <f>SUMIF(C17:C22,"=x",$G17:$G22)+SUMIF(C17:C22,"=x",$H17:$H22)+SUMIF(C17:C22,"=x",$I17:$I22)</f>
        <v>10</v>
      </c>
      <c r="D23" s="63">
        <f>SUMIF(D17:D22,"=x",$G17:$G22)+SUMIF(D17:D22,"=x",$H17:$H22)+SUMIF(D17:D22,"=x",$I17:$I22)</f>
        <v>7</v>
      </c>
      <c r="E23" s="63">
        <f>SUMIF(E17:E22,"=x",$G17:$G22)+SUMIF(E17:E22,"=x",$H17:$H22)+SUMIF(E17:E22,"=x",$I17:$I22)</f>
        <v>0</v>
      </c>
      <c r="F23" s="64">
        <f>SUMIF(F17:F22,"=x",$G17:$G22)+SUMIF(F17:F22,"=x",$H17:$H22)+SUMIF(F17:F22,"=x",$I17:$I22)</f>
        <v>0</v>
      </c>
      <c r="G23" s="156">
        <f>SUM(C23:F23)</f>
        <v>17</v>
      </c>
      <c r="H23" s="156"/>
      <c r="I23" s="156"/>
      <c r="J23" s="156"/>
      <c r="K23" s="156"/>
      <c r="L23" s="156"/>
      <c r="M23" s="98"/>
      <c r="N23" s="104"/>
      <c r="O23" s="101"/>
      <c r="P23" s="98"/>
      <c r="Q23" s="105"/>
      <c r="R23" s="101"/>
      <c r="S23" s="98"/>
      <c r="T23" s="105"/>
      <c r="U23" s="101"/>
      <c r="V23" s="61"/>
      <c r="W23" s="93"/>
    </row>
    <row r="24" spans="1:23" s="58" customFormat="1" ht="12.75" customHeight="1" x14ac:dyDescent="0.25">
      <c r="A24" s="157" t="s">
        <v>177</v>
      </c>
      <c r="B24" s="157"/>
      <c r="C24" s="59">
        <f>SUMIF(C17:C22,"=x",$K17:$K22)</f>
        <v>10</v>
      </c>
      <c r="D24" s="60">
        <f>SUMIF(D17:D22,"=x",$K17:$K22)</f>
        <v>10</v>
      </c>
      <c r="E24" s="60">
        <f>SUMIF(E17:E22,"=x",$K17:$K22)</f>
        <v>0</v>
      </c>
      <c r="F24" s="65">
        <f>SUMIF(F17:F22,"=x",$K17:$K22)</f>
        <v>0</v>
      </c>
      <c r="G24" s="158">
        <f>SUM(C24:F24)</f>
        <v>20</v>
      </c>
      <c r="H24" s="158"/>
      <c r="I24" s="158"/>
      <c r="J24" s="158"/>
      <c r="K24" s="158"/>
      <c r="L24" s="158"/>
      <c r="M24" s="98"/>
      <c r="N24" s="105"/>
      <c r="O24" s="101"/>
      <c r="P24" s="98"/>
      <c r="Q24" s="105"/>
      <c r="R24" s="101"/>
      <c r="S24" s="98"/>
      <c r="T24" s="105"/>
      <c r="U24" s="101"/>
      <c r="V24" s="61"/>
      <c r="W24" s="94"/>
    </row>
    <row r="25" spans="1:23" s="58" customFormat="1" ht="12.75" customHeight="1" x14ac:dyDescent="0.25">
      <c r="A25" s="139" t="s">
        <v>178</v>
      </c>
      <c r="B25" s="139"/>
      <c r="C25" s="66">
        <f>SUMPRODUCT(--(C17:C22="x"),--($L17:$L22="K"))</f>
        <v>2</v>
      </c>
      <c r="D25" s="67">
        <f>SUMPRODUCT(--(D17:D22="x"),--($L17:$L22="K"))</f>
        <v>1</v>
      </c>
      <c r="E25" s="67">
        <f>SUMPRODUCT(--(E17:E22="x"),--($L17:$L22="K"))</f>
        <v>0</v>
      </c>
      <c r="F25" s="68">
        <f>SUMPRODUCT(--(F17:F22="x"),--($L17:$L22="K"))</f>
        <v>0</v>
      </c>
      <c r="G25" s="159">
        <f>SUM(C25:F25)</f>
        <v>3</v>
      </c>
      <c r="H25" s="159"/>
      <c r="I25" s="159"/>
      <c r="J25" s="159"/>
      <c r="K25" s="159"/>
      <c r="L25" s="159"/>
      <c r="M25" s="98"/>
      <c r="N25" s="105"/>
      <c r="O25" s="101"/>
      <c r="P25" s="98"/>
      <c r="Q25" s="105"/>
      <c r="R25" s="101"/>
      <c r="S25" s="98"/>
      <c r="T25" s="105"/>
      <c r="U25" s="101"/>
      <c r="V25" s="61"/>
      <c r="W25" s="95"/>
    </row>
    <row r="26" spans="1:23" s="5" customFormat="1" x14ac:dyDescent="0.25">
      <c r="A26" s="151" t="s">
        <v>141</v>
      </c>
      <c r="B26" s="152"/>
      <c r="C26" s="153"/>
      <c r="D26" s="154"/>
      <c r="E26" s="154"/>
      <c r="F26" s="154"/>
      <c r="G26" s="153"/>
      <c r="H26" s="154"/>
      <c r="I26" s="154"/>
      <c r="J26" s="154"/>
      <c r="K26" s="154"/>
      <c r="L26" s="155"/>
      <c r="M26" s="129"/>
      <c r="N26" s="130"/>
      <c r="O26" s="130"/>
      <c r="P26" s="130"/>
      <c r="Q26" s="130"/>
      <c r="R26" s="130"/>
      <c r="S26" s="130"/>
      <c r="T26" s="130"/>
      <c r="U26" s="130"/>
      <c r="V26" s="130"/>
      <c r="W26" s="131"/>
    </row>
    <row r="27" spans="1:23" s="5" customFormat="1" x14ac:dyDescent="0.25">
      <c r="A27" s="37" t="s">
        <v>49</v>
      </c>
      <c r="B27" s="36" t="s">
        <v>98</v>
      </c>
      <c r="C27" s="23"/>
      <c r="D27" s="16" t="s">
        <v>18</v>
      </c>
      <c r="E27" s="16"/>
      <c r="F27" s="16"/>
      <c r="G27" s="23">
        <v>2</v>
      </c>
      <c r="H27" s="16"/>
      <c r="I27" s="16"/>
      <c r="J27" s="24"/>
      <c r="K27" s="25">
        <v>3</v>
      </c>
      <c r="L27" s="25" t="s">
        <v>20</v>
      </c>
      <c r="M27" s="10"/>
      <c r="N27" s="11"/>
      <c r="O27" s="15"/>
      <c r="P27" s="118"/>
      <c r="Q27" s="11"/>
      <c r="R27" s="10"/>
      <c r="S27" s="118"/>
      <c r="T27" s="11"/>
      <c r="U27" s="12"/>
      <c r="V27" s="36" t="s">
        <v>26</v>
      </c>
      <c r="W27" s="87" t="s">
        <v>186</v>
      </c>
    </row>
    <row r="28" spans="1:23" s="5" customFormat="1" ht="12.75" customHeight="1" x14ac:dyDescent="0.25">
      <c r="A28" s="37" t="s">
        <v>50</v>
      </c>
      <c r="B28" s="36" t="s">
        <v>99</v>
      </c>
      <c r="C28" s="23"/>
      <c r="D28" s="16"/>
      <c r="E28" s="16" t="s">
        <v>18</v>
      </c>
      <c r="F28" s="16"/>
      <c r="G28" s="23">
        <v>2</v>
      </c>
      <c r="H28" s="16"/>
      <c r="I28" s="16"/>
      <c r="J28" s="24"/>
      <c r="K28" s="25">
        <v>3</v>
      </c>
      <c r="L28" s="25" t="s">
        <v>20</v>
      </c>
      <c r="M28" s="53" t="s">
        <v>224</v>
      </c>
      <c r="N28" s="108" t="str">
        <f>A27</f>
        <v>anyfiz1f17em</v>
      </c>
      <c r="O28" s="116" t="str">
        <f>B27</f>
        <v xml:space="preserve">Materials physics I </v>
      </c>
      <c r="P28" s="118"/>
      <c r="Q28" s="11"/>
      <c r="R28" s="10"/>
      <c r="S28" s="118"/>
      <c r="T28" s="11"/>
      <c r="U28" s="12"/>
      <c r="V28" s="36" t="s">
        <v>26</v>
      </c>
      <c r="W28" s="87" t="s">
        <v>187</v>
      </c>
    </row>
    <row r="29" spans="1:23" s="5" customFormat="1" x14ac:dyDescent="0.25">
      <c r="A29" s="37" t="s">
        <v>67</v>
      </c>
      <c r="B29" s="36" t="s">
        <v>103</v>
      </c>
      <c r="C29" s="23" t="s">
        <v>18</v>
      </c>
      <c r="D29" s="16"/>
      <c r="E29" s="16"/>
      <c r="F29" s="16"/>
      <c r="G29" s="23">
        <v>2</v>
      </c>
      <c r="H29" s="16"/>
      <c r="I29" s="16"/>
      <c r="J29" s="24"/>
      <c r="K29" s="25">
        <v>3</v>
      </c>
      <c r="L29" s="25" t="s">
        <v>20</v>
      </c>
      <c r="M29" s="10"/>
      <c r="N29" s="11"/>
      <c r="O29" s="10"/>
      <c r="P29" s="118"/>
      <c r="Q29" s="11"/>
      <c r="R29" s="10"/>
      <c r="S29" s="118"/>
      <c r="T29" s="11"/>
      <c r="U29" s="12"/>
      <c r="V29" s="36" t="s">
        <v>31</v>
      </c>
      <c r="W29" s="87" t="s">
        <v>188</v>
      </c>
    </row>
    <row r="30" spans="1:23" s="5" customFormat="1" ht="12.75" customHeight="1" x14ac:dyDescent="0.25">
      <c r="A30" s="37" t="s">
        <v>66</v>
      </c>
      <c r="B30" s="36" t="s">
        <v>104</v>
      </c>
      <c r="C30" s="23"/>
      <c r="D30" s="16" t="s">
        <v>18</v>
      </c>
      <c r="E30" s="16"/>
      <c r="F30" s="16"/>
      <c r="G30" s="23">
        <v>2</v>
      </c>
      <c r="H30" s="16"/>
      <c r="I30" s="16"/>
      <c r="J30" s="24"/>
      <c r="K30" s="25">
        <v>3</v>
      </c>
      <c r="L30" s="25" t="s">
        <v>20</v>
      </c>
      <c r="M30" s="53" t="s">
        <v>224</v>
      </c>
      <c r="N30" s="108" t="str">
        <f>A29</f>
        <v>anykem1k17em</v>
      </c>
      <c r="O30" s="116" t="str">
        <f>B29</f>
        <v>Materials Chemistry I</v>
      </c>
      <c r="P30" s="118"/>
      <c r="Q30" s="11"/>
      <c r="R30" s="10"/>
      <c r="S30" s="118"/>
      <c r="T30" s="11"/>
      <c r="U30" s="12"/>
      <c r="V30" s="36" t="s">
        <v>24</v>
      </c>
      <c r="W30" s="87" t="s">
        <v>189</v>
      </c>
    </row>
    <row r="31" spans="1:23" s="5" customFormat="1" x14ac:dyDescent="0.25">
      <c r="A31" s="37" t="s">
        <v>69</v>
      </c>
      <c r="B31" s="2" t="s">
        <v>200</v>
      </c>
      <c r="C31" s="23"/>
      <c r="D31" s="16"/>
      <c r="E31" s="16" t="s">
        <v>18</v>
      </c>
      <c r="F31" s="16"/>
      <c r="G31" s="23">
        <v>2</v>
      </c>
      <c r="H31" s="16"/>
      <c r="I31" s="16"/>
      <c r="J31" s="24"/>
      <c r="K31" s="25">
        <v>3</v>
      </c>
      <c r="L31" s="25" t="s">
        <v>20</v>
      </c>
      <c r="M31" s="10"/>
      <c r="N31" s="11"/>
      <c r="O31" s="10"/>
      <c r="P31" s="118"/>
      <c r="Q31" s="11"/>
      <c r="R31" s="10"/>
      <c r="S31" s="118"/>
      <c r="T31" s="11"/>
      <c r="U31" s="12"/>
      <c r="V31" s="36" t="s">
        <v>32</v>
      </c>
      <c r="W31" s="87" t="s">
        <v>190</v>
      </c>
    </row>
    <row r="32" spans="1:23" s="5" customFormat="1" x14ac:dyDescent="0.25">
      <c r="A32" s="37" t="s">
        <v>68</v>
      </c>
      <c r="B32" s="36" t="s">
        <v>105</v>
      </c>
      <c r="C32" s="23"/>
      <c r="D32" s="16"/>
      <c r="E32" s="16" t="s">
        <v>18</v>
      </c>
      <c r="F32" s="16"/>
      <c r="G32" s="23">
        <v>2</v>
      </c>
      <c r="H32" s="16"/>
      <c r="I32" s="16"/>
      <c r="J32" s="24"/>
      <c r="K32" s="25">
        <v>2</v>
      </c>
      <c r="L32" s="25" t="s">
        <v>20</v>
      </c>
      <c r="M32" s="10"/>
      <c r="N32" s="11"/>
      <c r="O32" s="10"/>
      <c r="P32" s="118"/>
      <c r="Q32" s="11"/>
      <c r="R32" s="10"/>
      <c r="S32" s="118"/>
      <c r="T32" s="11"/>
      <c r="U32" s="12"/>
      <c r="V32" s="36" t="s">
        <v>31</v>
      </c>
      <c r="W32" s="87" t="s">
        <v>191</v>
      </c>
    </row>
    <row r="33" spans="1:23" s="5" customFormat="1" ht="12.75" customHeight="1" x14ac:dyDescent="0.25">
      <c r="A33" s="37" t="s">
        <v>87</v>
      </c>
      <c r="B33" s="36" t="s">
        <v>106</v>
      </c>
      <c r="C33" s="23"/>
      <c r="D33" s="16"/>
      <c r="E33" s="16" t="s">
        <v>18</v>
      </c>
      <c r="F33" s="16"/>
      <c r="G33" s="23">
        <v>2</v>
      </c>
      <c r="H33" s="16"/>
      <c r="I33" s="16"/>
      <c r="J33" s="24"/>
      <c r="K33" s="25">
        <v>3</v>
      </c>
      <c r="L33" s="25" t="s">
        <v>20</v>
      </c>
      <c r="M33" s="53" t="s">
        <v>224</v>
      </c>
      <c r="N33" s="108" t="str">
        <f>A27</f>
        <v>anyfiz1f17em</v>
      </c>
      <c r="O33" s="116" t="str">
        <f>B27</f>
        <v xml:space="preserve">Materials physics I </v>
      </c>
      <c r="P33" s="118"/>
      <c r="Q33" s="11"/>
      <c r="R33" s="10"/>
      <c r="S33" s="118"/>
      <c r="T33" s="11"/>
      <c r="U33" s="12"/>
      <c r="V33" s="36" t="s">
        <v>26</v>
      </c>
      <c r="W33" s="87" t="s">
        <v>192</v>
      </c>
    </row>
    <row r="34" spans="1:23" s="5" customFormat="1" x14ac:dyDescent="0.25">
      <c r="A34" s="37" t="s">
        <v>51</v>
      </c>
      <c r="B34" s="36" t="s">
        <v>102</v>
      </c>
      <c r="C34" s="23"/>
      <c r="D34" s="16"/>
      <c r="E34" s="16"/>
      <c r="F34" s="16" t="s">
        <v>18</v>
      </c>
      <c r="G34" s="23">
        <v>2</v>
      </c>
      <c r="H34" s="16"/>
      <c r="I34" s="16"/>
      <c r="J34" s="24"/>
      <c r="K34" s="25">
        <v>2</v>
      </c>
      <c r="L34" s="25" t="s">
        <v>20</v>
      </c>
      <c r="M34" s="10"/>
      <c r="N34" s="11"/>
      <c r="O34" s="10"/>
      <c r="P34" s="118"/>
      <c r="Q34" s="11"/>
      <c r="R34" s="10"/>
      <c r="S34" s="118"/>
      <c r="T34" s="11"/>
      <c r="U34" s="12"/>
      <c r="V34" s="36" t="s">
        <v>24</v>
      </c>
      <c r="W34" s="87" t="s">
        <v>193</v>
      </c>
    </row>
    <row r="35" spans="1:23" s="5" customFormat="1" x14ac:dyDescent="0.25">
      <c r="A35" s="37" t="s">
        <v>93</v>
      </c>
      <c r="B35" s="36" t="s">
        <v>101</v>
      </c>
      <c r="C35" s="23"/>
      <c r="D35" s="16"/>
      <c r="E35" s="16" t="s">
        <v>18</v>
      </c>
      <c r="F35" s="16"/>
      <c r="G35" s="23">
        <v>2</v>
      </c>
      <c r="H35" s="16"/>
      <c r="I35" s="16"/>
      <c r="J35" s="24"/>
      <c r="K35" s="25">
        <v>2</v>
      </c>
      <c r="L35" s="25" t="s">
        <v>20</v>
      </c>
      <c r="M35" s="10"/>
      <c r="N35" s="11"/>
      <c r="O35" s="10"/>
      <c r="P35" s="118"/>
      <c r="Q35" s="11"/>
      <c r="R35" s="10"/>
      <c r="S35" s="118"/>
      <c r="T35" s="11"/>
      <c r="U35" s="12"/>
      <c r="V35" s="36" t="s">
        <v>33</v>
      </c>
      <c r="W35" s="87" t="s">
        <v>194</v>
      </c>
    </row>
    <row r="36" spans="1:23" s="5" customFormat="1" x14ac:dyDescent="0.25">
      <c r="A36" s="37" t="s">
        <v>52</v>
      </c>
      <c r="B36" s="45" t="s">
        <v>115</v>
      </c>
      <c r="C36" s="23" t="s">
        <v>18</v>
      </c>
      <c r="D36" s="16"/>
      <c r="E36" s="16"/>
      <c r="F36" s="16"/>
      <c r="G36" s="23">
        <v>2</v>
      </c>
      <c r="H36" s="16"/>
      <c r="I36" s="16"/>
      <c r="J36" s="24"/>
      <c r="K36" s="25">
        <v>2</v>
      </c>
      <c r="L36" s="25" t="s">
        <v>20</v>
      </c>
      <c r="M36" s="10"/>
      <c r="N36" s="11"/>
      <c r="O36" s="10"/>
      <c r="P36" s="118"/>
      <c r="Q36" s="11"/>
      <c r="R36" s="10"/>
      <c r="S36" s="118"/>
      <c r="T36" s="11"/>
      <c r="U36" s="12"/>
      <c r="V36" s="36" t="s">
        <v>38</v>
      </c>
      <c r="W36" s="87" t="s">
        <v>195</v>
      </c>
    </row>
    <row r="37" spans="1:23" s="5" customFormat="1" ht="12.75" customHeight="1" x14ac:dyDescent="0.25">
      <c r="A37" s="37" t="s">
        <v>53</v>
      </c>
      <c r="B37" s="70" t="s">
        <v>201</v>
      </c>
      <c r="C37" s="23"/>
      <c r="D37" s="16" t="s">
        <v>18</v>
      </c>
      <c r="E37" s="16"/>
      <c r="F37" s="16"/>
      <c r="G37" s="23">
        <v>2</v>
      </c>
      <c r="H37" s="16"/>
      <c r="I37" s="16"/>
      <c r="J37" s="24"/>
      <c r="K37" s="25">
        <v>2</v>
      </c>
      <c r="L37" s="25" t="s">
        <v>20</v>
      </c>
      <c r="M37" s="53" t="s">
        <v>224</v>
      </c>
      <c r="N37" s="109" t="str">
        <f>A36</f>
        <v>anyszerkv1f17em</v>
      </c>
      <c r="O37" s="117" t="str">
        <f>B36</f>
        <v>Structural Investigation Techniques in Materials Science I</v>
      </c>
      <c r="P37" s="118"/>
      <c r="Q37" s="11"/>
      <c r="R37" s="10"/>
      <c r="S37" s="118"/>
      <c r="T37" s="11"/>
      <c r="U37" s="12"/>
      <c r="V37" s="36" t="s">
        <v>31</v>
      </c>
      <c r="W37" s="87" t="s">
        <v>196</v>
      </c>
    </row>
    <row r="38" spans="1:23" s="5" customFormat="1" x14ac:dyDescent="0.25">
      <c r="A38" s="37" t="s">
        <v>54</v>
      </c>
      <c r="B38" s="36" t="s">
        <v>113</v>
      </c>
      <c r="C38" s="23"/>
      <c r="D38" s="16" t="s">
        <v>18</v>
      </c>
      <c r="E38" s="16"/>
      <c r="F38" s="16"/>
      <c r="G38" s="23"/>
      <c r="H38" s="16"/>
      <c r="I38" s="16">
        <v>4</v>
      </c>
      <c r="J38" s="24"/>
      <c r="K38" s="25">
        <v>4</v>
      </c>
      <c r="L38" s="25" t="s">
        <v>21</v>
      </c>
      <c r="M38" s="10"/>
      <c r="N38" s="11"/>
      <c r="O38" s="14"/>
      <c r="P38" s="118"/>
      <c r="Q38" s="11"/>
      <c r="R38" s="10"/>
      <c r="S38" s="118"/>
      <c r="T38" s="11"/>
      <c r="U38" s="12"/>
      <c r="V38" s="36" t="s">
        <v>27</v>
      </c>
      <c r="W38" s="87" t="s">
        <v>197</v>
      </c>
    </row>
    <row r="39" spans="1:23" s="5" customFormat="1" x14ac:dyDescent="0.25">
      <c r="A39" s="37" t="s">
        <v>84</v>
      </c>
      <c r="B39" s="2" t="s">
        <v>110</v>
      </c>
      <c r="C39" s="23"/>
      <c r="D39" s="16" t="s">
        <v>18</v>
      </c>
      <c r="E39" s="16"/>
      <c r="F39" s="16"/>
      <c r="G39" s="23"/>
      <c r="H39" s="16"/>
      <c r="I39" s="16">
        <v>4</v>
      </c>
      <c r="J39" s="24"/>
      <c r="K39" s="25">
        <v>4</v>
      </c>
      <c r="L39" s="25" t="s">
        <v>21</v>
      </c>
      <c r="M39" s="10"/>
      <c r="N39" s="11"/>
      <c r="O39" s="14"/>
      <c r="P39" s="118"/>
      <c r="Q39" s="11"/>
      <c r="R39" s="10"/>
      <c r="S39" s="118"/>
      <c r="T39" s="11"/>
      <c r="U39" s="12"/>
      <c r="V39" s="36" t="s">
        <v>34</v>
      </c>
      <c r="W39" s="87" t="s">
        <v>198</v>
      </c>
    </row>
    <row r="40" spans="1:23" s="5" customFormat="1" x14ac:dyDescent="0.25">
      <c r="A40" s="37" t="s">
        <v>55</v>
      </c>
      <c r="B40" s="36" t="s">
        <v>116</v>
      </c>
      <c r="C40" s="23"/>
      <c r="D40" s="16"/>
      <c r="E40" s="16" t="s">
        <v>18</v>
      </c>
      <c r="F40" s="16"/>
      <c r="G40" s="23"/>
      <c r="H40" s="16"/>
      <c r="I40" s="16">
        <v>4</v>
      </c>
      <c r="J40" s="24"/>
      <c r="K40" s="25">
        <v>4</v>
      </c>
      <c r="L40" s="25" t="s">
        <v>21</v>
      </c>
      <c r="M40" s="10"/>
      <c r="N40" s="11"/>
      <c r="O40" s="15"/>
      <c r="P40" s="118"/>
      <c r="Q40" s="119"/>
      <c r="R40" s="10"/>
      <c r="S40" s="118"/>
      <c r="T40" s="119"/>
      <c r="U40" s="12"/>
      <c r="V40" s="36" t="s">
        <v>31</v>
      </c>
      <c r="W40" s="87" t="s">
        <v>199</v>
      </c>
    </row>
    <row r="41" spans="1:23" s="58" customFormat="1" ht="12.75" customHeight="1" x14ac:dyDescent="0.25">
      <c r="A41" s="138" t="s">
        <v>176</v>
      </c>
      <c r="B41" s="138"/>
      <c r="C41" s="62">
        <f>SUMIF(C27:C40,"=x",$G27:$G40)+SUMIF(C27:C40,"=x",$H27:$H40)+SUMIF(C27:C40,"=x",$I27:$I40)</f>
        <v>4</v>
      </c>
      <c r="D41" s="63">
        <f>SUMIF(D27:D40,"=x",$G27:$G40)+SUMIF(D27:D40,"=x",$H27:$H40)+SUMIF(D27:D40,"=x",$I27:$I40)</f>
        <v>14</v>
      </c>
      <c r="E41" s="63">
        <f>SUMIF(E27:E40,"=x",$G27:$G40)+SUMIF(E27:E40,"=x",$H27:$H40)+SUMIF(E27:E40,"=x",$I27:$I40)</f>
        <v>14</v>
      </c>
      <c r="F41" s="64">
        <f>SUMIF(F27:F40,"=x",$G27:$G40)+SUMIF(F27:F40,"=x",$H27:$H40)+SUMIF(F27:F40,"=x",$I27:$I40)</f>
        <v>2</v>
      </c>
      <c r="G41" s="156">
        <f>SUM(C41:F41)</f>
        <v>34</v>
      </c>
      <c r="H41" s="156"/>
      <c r="I41" s="156"/>
      <c r="J41" s="156"/>
      <c r="K41" s="156"/>
      <c r="L41" s="156"/>
      <c r="M41" s="98"/>
      <c r="N41" s="104"/>
      <c r="O41" s="101"/>
      <c r="P41" s="98"/>
      <c r="Q41" s="105"/>
      <c r="R41" s="101"/>
      <c r="S41" s="98"/>
      <c r="T41" s="105"/>
      <c r="U41" s="101"/>
      <c r="V41" s="61"/>
      <c r="W41" s="93"/>
    </row>
    <row r="42" spans="1:23" s="58" customFormat="1" ht="12.75" customHeight="1" x14ac:dyDescent="0.25">
      <c r="A42" s="157" t="s">
        <v>177</v>
      </c>
      <c r="B42" s="157"/>
      <c r="C42" s="59">
        <f>SUMIF(C27:C40,"=x",$K27:$K40)</f>
        <v>5</v>
      </c>
      <c r="D42" s="60">
        <f>SUMIF(D27:D40,"=x",$K27:$K40)</f>
        <v>16</v>
      </c>
      <c r="E42" s="60">
        <f>SUMIF(E27:E40,"=x",$K27:$K40)</f>
        <v>17</v>
      </c>
      <c r="F42" s="65">
        <f>SUMIF(F27:F40,"=x",$K27:$K40)</f>
        <v>2</v>
      </c>
      <c r="G42" s="158">
        <f>SUM(C42:F42)</f>
        <v>40</v>
      </c>
      <c r="H42" s="158"/>
      <c r="I42" s="158"/>
      <c r="J42" s="158"/>
      <c r="K42" s="158"/>
      <c r="L42" s="158"/>
      <c r="M42" s="98"/>
      <c r="N42" s="105"/>
      <c r="O42" s="101"/>
      <c r="P42" s="98"/>
      <c r="Q42" s="105"/>
      <c r="R42" s="101"/>
      <c r="S42" s="98"/>
      <c r="T42" s="105"/>
      <c r="U42" s="101"/>
      <c r="V42" s="61"/>
      <c r="W42" s="94"/>
    </row>
    <row r="43" spans="1:23" s="58" customFormat="1" ht="12.75" customHeight="1" x14ac:dyDescent="0.25">
      <c r="A43" s="139" t="s">
        <v>178</v>
      </c>
      <c r="B43" s="139"/>
      <c r="C43" s="66">
        <f>SUMPRODUCT(--(C27:C40="x"),--($L27:$L40="K"))</f>
        <v>2</v>
      </c>
      <c r="D43" s="67">
        <f>SUMPRODUCT(--(D27:D40="x"),--($L27:$L40="K"))</f>
        <v>3</v>
      </c>
      <c r="E43" s="67">
        <f>SUMPRODUCT(--(E27:E40="x"),--($L27:$L40="K"))</f>
        <v>5</v>
      </c>
      <c r="F43" s="68">
        <f>SUMPRODUCT(--(F27:F40="x"),--($L27:$L40="K"))</f>
        <v>1</v>
      </c>
      <c r="G43" s="159">
        <f>SUM(C43:F43)</f>
        <v>11</v>
      </c>
      <c r="H43" s="159"/>
      <c r="I43" s="159"/>
      <c r="J43" s="159"/>
      <c r="K43" s="159"/>
      <c r="L43" s="159"/>
      <c r="M43" s="98"/>
      <c r="N43" s="106"/>
      <c r="O43" s="101"/>
      <c r="P43" s="98"/>
      <c r="Q43" s="106"/>
      <c r="R43" s="101"/>
      <c r="S43" s="98"/>
      <c r="T43" s="106"/>
      <c r="U43" s="101"/>
      <c r="V43" s="61"/>
      <c r="W43" s="95"/>
    </row>
    <row r="44" spans="1:23" s="5" customFormat="1" x14ac:dyDescent="0.25">
      <c r="A44" s="32" t="s">
        <v>142</v>
      </c>
      <c r="B44" s="33"/>
      <c r="C44" s="34"/>
      <c r="D44" s="27"/>
      <c r="E44" s="27"/>
      <c r="F44" s="35"/>
      <c r="G44" s="34"/>
      <c r="H44" s="27"/>
      <c r="I44" s="27"/>
      <c r="J44" s="27"/>
      <c r="K44" s="27"/>
      <c r="L44" s="35"/>
      <c r="M44" s="51"/>
      <c r="N44" s="27"/>
      <c r="O44" s="27"/>
      <c r="P44" s="27"/>
      <c r="Q44" s="27"/>
      <c r="R44" s="27"/>
      <c r="S44" s="27"/>
      <c r="T44" s="27"/>
      <c r="U44" s="27"/>
      <c r="V44" s="127"/>
      <c r="W44" s="128"/>
    </row>
    <row r="45" spans="1:23" s="5" customFormat="1" x14ac:dyDescent="0.25">
      <c r="A45" s="32" t="s">
        <v>143</v>
      </c>
      <c r="B45" s="33"/>
      <c r="C45" s="34"/>
      <c r="D45" s="27"/>
      <c r="E45" s="27"/>
      <c r="F45" s="27"/>
      <c r="G45" s="34"/>
      <c r="H45" s="27"/>
      <c r="I45" s="27"/>
      <c r="J45" s="27"/>
      <c r="K45" s="27"/>
      <c r="L45" s="35"/>
      <c r="M45" s="52"/>
      <c r="N45" s="27"/>
      <c r="O45" s="27"/>
      <c r="P45" s="27"/>
      <c r="Q45" s="27"/>
      <c r="R45" s="27"/>
      <c r="S45" s="27"/>
      <c r="T45" s="27"/>
      <c r="U45" s="27"/>
      <c r="V45" s="127"/>
      <c r="W45" s="128"/>
    </row>
    <row r="46" spans="1:23" s="5" customFormat="1" x14ac:dyDescent="0.25">
      <c r="A46" s="37" t="s">
        <v>78</v>
      </c>
      <c r="B46" s="36" t="s">
        <v>117</v>
      </c>
      <c r="C46" s="23"/>
      <c r="D46" s="16"/>
      <c r="E46" s="16"/>
      <c r="F46" s="16" t="s">
        <v>19</v>
      </c>
      <c r="G46" s="23">
        <v>2</v>
      </c>
      <c r="H46" s="16"/>
      <c r="I46" s="16"/>
      <c r="J46" s="24"/>
      <c r="K46" s="25">
        <v>3</v>
      </c>
      <c r="L46" s="25" t="s">
        <v>20</v>
      </c>
      <c r="M46" s="10"/>
      <c r="N46" s="11"/>
      <c r="O46" s="100"/>
      <c r="P46" s="118"/>
      <c r="Q46" s="11"/>
      <c r="R46" s="10"/>
      <c r="S46" s="118"/>
      <c r="T46" s="11"/>
      <c r="U46" s="12"/>
      <c r="V46" s="36" t="s">
        <v>35</v>
      </c>
      <c r="W46" s="87" t="s">
        <v>202</v>
      </c>
    </row>
    <row r="47" spans="1:23" s="5" customFormat="1" x14ac:dyDescent="0.25">
      <c r="A47" s="37" t="s">
        <v>81</v>
      </c>
      <c r="B47" s="36" t="s">
        <v>217</v>
      </c>
      <c r="C47" s="23"/>
      <c r="D47" s="16" t="s">
        <v>19</v>
      </c>
      <c r="E47" s="16"/>
      <c r="F47" s="16"/>
      <c r="G47" s="23">
        <v>2</v>
      </c>
      <c r="H47" s="16"/>
      <c r="I47" s="16"/>
      <c r="J47" s="24"/>
      <c r="K47" s="25">
        <v>3</v>
      </c>
      <c r="L47" s="25" t="s">
        <v>20</v>
      </c>
      <c r="M47" s="10"/>
      <c r="N47" s="11"/>
      <c r="O47" s="10"/>
      <c r="P47" s="118"/>
      <c r="Q47" s="11"/>
      <c r="R47" s="10"/>
      <c r="S47" s="118"/>
      <c r="T47" s="11"/>
      <c r="U47" s="12"/>
      <c r="V47" s="36" t="s">
        <v>24</v>
      </c>
      <c r="W47" s="87" t="s">
        <v>203</v>
      </c>
    </row>
    <row r="48" spans="1:23" s="5" customFormat="1" x14ac:dyDescent="0.25">
      <c r="A48" s="37" t="s">
        <v>56</v>
      </c>
      <c r="B48" s="36" t="s">
        <v>118</v>
      </c>
      <c r="C48" s="23"/>
      <c r="D48" s="16"/>
      <c r="E48" s="16"/>
      <c r="F48" s="16" t="s">
        <v>19</v>
      </c>
      <c r="G48" s="23">
        <v>2</v>
      </c>
      <c r="H48" s="16"/>
      <c r="I48" s="16"/>
      <c r="J48" s="24"/>
      <c r="K48" s="25">
        <v>2</v>
      </c>
      <c r="L48" s="25" t="s">
        <v>20</v>
      </c>
      <c r="M48" s="10"/>
      <c r="N48" s="11"/>
      <c r="O48" s="10"/>
      <c r="P48" s="118"/>
      <c r="Q48" s="11"/>
      <c r="R48" s="10"/>
      <c r="S48" s="118"/>
      <c r="T48" s="11"/>
      <c r="U48" s="12"/>
      <c r="V48" s="36" t="s">
        <v>36</v>
      </c>
      <c r="W48" s="87" t="s">
        <v>204</v>
      </c>
    </row>
    <row r="49" spans="1:23" s="5" customFormat="1" x14ac:dyDescent="0.25">
      <c r="A49" s="37" t="s">
        <v>57</v>
      </c>
      <c r="B49" s="36" t="s">
        <v>111</v>
      </c>
      <c r="C49" s="23"/>
      <c r="D49" s="16" t="s">
        <v>19</v>
      </c>
      <c r="E49" s="16"/>
      <c r="F49" s="16"/>
      <c r="G49" s="23">
        <v>2</v>
      </c>
      <c r="H49" s="16"/>
      <c r="I49" s="16"/>
      <c r="J49" s="24"/>
      <c r="K49" s="25">
        <v>2</v>
      </c>
      <c r="L49" s="25" t="s">
        <v>20</v>
      </c>
      <c r="M49" s="10"/>
      <c r="N49" s="11"/>
      <c r="O49" s="10"/>
      <c r="P49" s="118"/>
      <c r="Q49" s="11"/>
      <c r="R49" s="10"/>
      <c r="S49" s="118"/>
      <c r="T49" s="11"/>
      <c r="U49" s="12"/>
      <c r="V49" s="49" t="s">
        <v>37</v>
      </c>
      <c r="W49" s="87" t="s">
        <v>205</v>
      </c>
    </row>
    <row r="50" spans="1:23" s="5" customFormat="1" x14ac:dyDescent="0.25">
      <c r="A50" s="37" t="s">
        <v>80</v>
      </c>
      <c r="B50" s="36" t="s">
        <v>125</v>
      </c>
      <c r="C50" s="23"/>
      <c r="D50" s="16" t="s">
        <v>19</v>
      </c>
      <c r="E50" s="16"/>
      <c r="F50" s="16"/>
      <c r="G50" s="23">
        <v>2</v>
      </c>
      <c r="H50" s="16"/>
      <c r="I50" s="16"/>
      <c r="J50" s="24"/>
      <c r="K50" s="25">
        <v>3</v>
      </c>
      <c r="L50" s="25" t="s">
        <v>20</v>
      </c>
      <c r="M50" s="10"/>
      <c r="N50" s="11"/>
      <c r="O50" s="10"/>
      <c r="P50" s="118"/>
      <c r="Q50" s="11"/>
      <c r="R50" s="10"/>
      <c r="S50" s="118"/>
      <c r="T50" s="11"/>
      <c r="U50" s="12"/>
      <c r="V50" s="40" t="s">
        <v>63</v>
      </c>
      <c r="W50" s="75" t="s">
        <v>206</v>
      </c>
    </row>
    <row r="51" spans="1:23" s="5" customFormat="1" x14ac:dyDescent="0.25">
      <c r="A51" s="37" t="s">
        <v>82</v>
      </c>
      <c r="B51" s="36" t="s">
        <v>120</v>
      </c>
      <c r="C51" s="23"/>
      <c r="D51" s="16"/>
      <c r="E51" s="16"/>
      <c r="F51" s="16" t="s">
        <v>19</v>
      </c>
      <c r="G51" s="23">
        <v>2</v>
      </c>
      <c r="H51" s="16"/>
      <c r="I51" s="16"/>
      <c r="J51" s="24"/>
      <c r="K51" s="25">
        <v>3</v>
      </c>
      <c r="L51" s="25" t="s">
        <v>29</v>
      </c>
      <c r="M51" s="10"/>
      <c r="N51" s="11"/>
      <c r="O51" s="10"/>
      <c r="P51" s="118"/>
      <c r="Q51" s="11"/>
      <c r="R51" s="10"/>
      <c r="S51" s="118"/>
      <c r="T51" s="11"/>
      <c r="U51" s="12"/>
      <c r="V51" s="50" t="s">
        <v>31</v>
      </c>
      <c r="W51" s="87" t="s">
        <v>207</v>
      </c>
    </row>
    <row r="52" spans="1:23" s="5" customFormat="1" x14ac:dyDescent="0.25">
      <c r="A52" s="37" t="s">
        <v>85</v>
      </c>
      <c r="B52" s="36" t="s">
        <v>107</v>
      </c>
      <c r="C52" s="23"/>
      <c r="D52" s="16"/>
      <c r="E52" s="16"/>
      <c r="F52" s="16" t="s">
        <v>19</v>
      </c>
      <c r="G52" s="23">
        <v>2</v>
      </c>
      <c r="H52" s="16"/>
      <c r="I52" s="16"/>
      <c r="J52" s="24"/>
      <c r="K52" s="25">
        <v>3</v>
      </c>
      <c r="L52" s="25" t="s">
        <v>20</v>
      </c>
      <c r="M52" s="10"/>
      <c r="N52" s="11"/>
      <c r="O52" s="100"/>
      <c r="P52" s="118"/>
      <c r="Q52" s="11"/>
      <c r="R52" s="10"/>
      <c r="S52" s="118"/>
      <c r="T52" s="11"/>
      <c r="U52" s="12"/>
      <c r="V52" s="36" t="s">
        <v>38</v>
      </c>
      <c r="W52" s="87" t="s">
        <v>208</v>
      </c>
    </row>
    <row r="53" spans="1:23" s="5" customFormat="1" ht="12.75" customHeight="1" x14ac:dyDescent="0.25">
      <c r="A53" s="37" t="s">
        <v>90</v>
      </c>
      <c r="B53" s="36" t="s">
        <v>121</v>
      </c>
      <c r="C53" s="23"/>
      <c r="D53" s="16"/>
      <c r="E53" s="16"/>
      <c r="F53" s="16" t="s">
        <v>19</v>
      </c>
      <c r="G53" s="23">
        <v>2</v>
      </c>
      <c r="H53" s="16"/>
      <c r="I53" s="16"/>
      <c r="J53" s="24"/>
      <c r="K53" s="25">
        <v>3</v>
      </c>
      <c r="L53" s="25" t="s">
        <v>20</v>
      </c>
      <c r="M53" s="10"/>
      <c r="N53" s="11"/>
      <c r="O53" s="10"/>
      <c r="P53" s="118"/>
      <c r="Q53" s="11"/>
      <c r="R53" s="10"/>
      <c r="S53" s="118"/>
      <c r="T53" s="11"/>
      <c r="U53" s="12"/>
      <c r="V53" s="36" t="s">
        <v>39</v>
      </c>
      <c r="W53" s="74" t="s">
        <v>209</v>
      </c>
    </row>
    <row r="54" spans="1:23" s="5" customFormat="1" x14ac:dyDescent="0.25">
      <c r="A54" s="37" t="s">
        <v>89</v>
      </c>
      <c r="B54" s="36" t="s">
        <v>114</v>
      </c>
      <c r="C54" s="23" t="s">
        <v>19</v>
      </c>
      <c r="D54" s="16"/>
      <c r="E54" s="16"/>
      <c r="F54" s="16"/>
      <c r="G54" s="23">
        <v>2</v>
      </c>
      <c r="H54" s="16">
        <v>1</v>
      </c>
      <c r="I54" s="16"/>
      <c r="J54" s="24"/>
      <c r="K54" s="25">
        <v>3</v>
      </c>
      <c r="L54" s="25" t="s">
        <v>29</v>
      </c>
      <c r="M54" s="10"/>
      <c r="N54" s="11"/>
      <c r="O54" s="10"/>
      <c r="P54" s="118"/>
      <c r="Q54" s="11"/>
      <c r="R54" s="10"/>
      <c r="S54" s="118"/>
      <c r="T54" s="11"/>
      <c r="U54" s="12"/>
      <c r="V54" s="36" t="s">
        <v>40</v>
      </c>
      <c r="W54" s="87" t="s">
        <v>210</v>
      </c>
    </row>
    <row r="55" spans="1:23" s="5" customFormat="1" x14ac:dyDescent="0.25">
      <c r="A55" s="37" t="s">
        <v>86</v>
      </c>
      <c r="B55" s="36" t="s">
        <v>122</v>
      </c>
      <c r="C55" s="23" t="s">
        <v>19</v>
      </c>
      <c r="D55" s="16"/>
      <c r="E55" s="16"/>
      <c r="F55" s="16"/>
      <c r="G55" s="23">
        <v>2</v>
      </c>
      <c r="H55" s="16"/>
      <c r="I55" s="16"/>
      <c r="J55" s="24"/>
      <c r="K55" s="25">
        <v>3</v>
      </c>
      <c r="L55" s="25" t="s">
        <v>29</v>
      </c>
      <c r="M55" s="10"/>
      <c r="N55" s="11"/>
      <c r="O55" s="10"/>
      <c r="P55" s="118"/>
      <c r="Q55" s="11"/>
      <c r="R55" s="10"/>
      <c r="S55" s="118"/>
      <c r="T55" s="11"/>
      <c r="U55" s="12"/>
      <c r="V55" s="36" t="s">
        <v>26</v>
      </c>
      <c r="W55" s="87" t="s">
        <v>211</v>
      </c>
    </row>
    <row r="56" spans="1:23" s="5" customFormat="1" x14ac:dyDescent="0.25">
      <c r="A56" s="37" t="s">
        <v>88</v>
      </c>
      <c r="B56" s="36" t="s">
        <v>123</v>
      </c>
      <c r="C56" s="23"/>
      <c r="D56" s="16"/>
      <c r="E56" s="16" t="s">
        <v>19</v>
      </c>
      <c r="G56" s="23">
        <v>2</v>
      </c>
      <c r="H56" s="16"/>
      <c r="I56" s="16"/>
      <c r="J56" s="24"/>
      <c r="K56" s="25">
        <v>2</v>
      </c>
      <c r="L56" s="25" t="s">
        <v>20</v>
      </c>
      <c r="M56" s="10"/>
      <c r="N56" s="11"/>
      <c r="O56" s="10"/>
      <c r="P56" s="118"/>
      <c r="Q56" s="11"/>
      <c r="R56" s="10"/>
      <c r="S56" s="118"/>
      <c r="T56" s="11"/>
      <c r="U56" s="12"/>
      <c r="V56" s="36" t="s">
        <v>41</v>
      </c>
      <c r="W56" s="87" t="s">
        <v>212</v>
      </c>
    </row>
    <row r="57" spans="1:23" s="5" customFormat="1" x14ac:dyDescent="0.25">
      <c r="A57" s="37" t="s">
        <v>83</v>
      </c>
      <c r="B57" s="36" t="s">
        <v>112</v>
      </c>
      <c r="C57" s="23"/>
      <c r="D57" s="16"/>
      <c r="E57" s="16"/>
      <c r="F57" s="16" t="s">
        <v>19</v>
      </c>
      <c r="G57" s="23">
        <v>2</v>
      </c>
      <c r="H57" s="16"/>
      <c r="I57" s="16"/>
      <c r="J57" s="24"/>
      <c r="K57" s="25">
        <v>3</v>
      </c>
      <c r="L57" s="25" t="s">
        <v>20</v>
      </c>
      <c r="M57" s="10"/>
      <c r="N57" s="11"/>
      <c r="O57" s="10"/>
      <c r="P57" s="118"/>
      <c r="Q57" s="11"/>
      <c r="R57" s="10"/>
      <c r="S57" s="118"/>
      <c r="T57" s="11"/>
      <c r="U57" s="12"/>
      <c r="V57" s="36" t="s">
        <v>24</v>
      </c>
      <c r="W57" s="87" t="s">
        <v>213</v>
      </c>
    </row>
    <row r="58" spans="1:23" s="5" customFormat="1" x14ac:dyDescent="0.25">
      <c r="A58" s="37" t="s">
        <v>65</v>
      </c>
      <c r="B58" s="36" t="s">
        <v>126</v>
      </c>
      <c r="C58" s="23"/>
      <c r="D58" s="16"/>
      <c r="E58" s="16" t="s">
        <v>19</v>
      </c>
      <c r="F58" s="16"/>
      <c r="G58" s="23">
        <v>2</v>
      </c>
      <c r="H58" s="16"/>
      <c r="I58" s="16"/>
      <c r="J58" s="24"/>
      <c r="K58" s="25">
        <v>2</v>
      </c>
      <c r="L58" s="25" t="s">
        <v>20</v>
      </c>
      <c r="M58" s="10"/>
      <c r="N58" s="11"/>
      <c r="O58" s="10"/>
      <c r="P58" s="118"/>
      <c r="Q58" s="11"/>
      <c r="R58" s="10"/>
      <c r="S58" s="118"/>
      <c r="T58" s="11"/>
      <c r="U58" s="12"/>
      <c r="V58" s="36" t="s">
        <v>64</v>
      </c>
      <c r="W58" s="87" t="s">
        <v>214</v>
      </c>
    </row>
    <row r="59" spans="1:23" s="5" customFormat="1" ht="12.75" customHeight="1" x14ac:dyDescent="0.25">
      <c r="A59" s="37" t="s">
        <v>79</v>
      </c>
      <c r="B59" s="36" t="s">
        <v>119</v>
      </c>
      <c r="C59" s="23"/>
      <c r="D59" s="16"/>
      <c r="E59" s="16" t="s">
        <v>19</v>
      </c>
      <c r="F59" s="16"/>
      <c r="G59" s="23">
        <v>2</v>
      </c>
      <c r="H59" s="16"/>
      <c r="I59" s="16"/>
      <c r="J59" s="24"/>
      <c r="K59" s="25">
        <v>3</v>
      </c>
      <c r="L59" s="25" t="s">
        <v>20</v>
      </c>
      <c r="M59" s="53"/>
      <c r="N59" s="108"/>
      <c r="O59" s="107"/>
      <c r="P59" s="118"/>
      <c r="Q59" s="11"/>
      <c r="R59" s="10"/>
      <c r="S59" s="118"/>
      <c r="T59" s="11"/>
      <c r="U59" s="12"/>
      <c r="V59" s="36" t="s">
        <v>27</v>
      </c>
      <c r="W59" s="87" t="s">
        <v>215</v>
      </c>
    </row>
    <row r="60" spans="1:23" s="5" customFormat="1" ht="12.75" customHeight="1" x14ac:dyDescent="0.25">
      <c r="A60" s="37" t="s">
        <v>58</v>
      </c>
      <c r="B60" s="36" t="s">
        <v>109</v>
      </c>
      <c r="C60" s="23"/>
      <c r="D60" s="16"/>
      <c r="E60" s="16" t="s">
        <v>19</v>
      </c>
      <c r="F60" s="16"/>
      <c r="G60" s="23">
        <v>2</v>
      </c>
      <c r="H60" s="16"/>
      <c r="I60" s="16"/>
      <c r="J60" s="24"/>
      <c r="K60" s="25">
        <v>2</v>
      </c>
      <c r="L60" s="25" t="s">
        <v>20</v>
      </c>
      <c r="M60" s="97"/>
      <c r="N60" s="110"/>
      <c r="O60" s="13"/>
      <c r="P60" s="118"/>
      <c r="Q60" s="11"/>
      <c r="R60" s="10"/>
      <c r="S60" s="118"/>
      <c r="T60" s="11"/>
      <c r="U60" s="12"/>
      <c r="V60" s="36" t="s">
        <v>42</v>
      </c>
      <c r="W60" s="87" t="s">
        <v>216</v>
      </c>
    </row>
    <row r="61" spans="1:23" s="5" customFormat="1" x14ac:dyDescent="0.25">
      <c r="A61" s="138" t="s">
        <v>176</v>
      </c>
      <c r="B61" s="138"/>
      <c r="C61" s="72">
        <f>SUMIF(C45:C60,"=x",$G45:$G60)+SUMIF(C45:C60,"=x",$H45:$H60)+SUMIF(C45:C60,"=x",$I45:$I60)</f>
        <v>0</v>
      </c>
      <c r="D61" s="73">
        <f>SUMIF(D45:D60,"=x",$G45:$G60)+SUMIF(D45:D60,"=x",$H45:$H60)+SUMIF(D45:D60,"=x",$I45:$I60)</f>
        <v>0</v>
      </c>
      <c r="E61" s="73"/>
      <c r="F61" s="71">
        <f>SUMIF(F45:F60,"=x",$G45:$G60)+SUMIF(F45:F60,"=x",$H45:$H60)+SUMIF(F45:F60,"=x",$I45:$I60)</f>
        <v>0</v>
      </c>
      <c r="G61" s="124"/>
      <c r="H61" s="143"/>
      <c r="I61" s="143"/>
      <c r="J61" s="143"/>
      <c r="K61" s="143"/>
      <c r="L61" s="144"/>
      <c r="M61" s="135"/>
      <c r="N61" s="136"/>
      <c r="O61" s="136"/>
      <c r="P61" s="136"/>
      <c r="Q61" s="136"/>
      <c r="R61" s="136"/>
      <c r="S61" s="136"/>
      <c r="T61" s="136"/>
      <c r="U61" s="136"/>
      <c r="V61" s="137"/>
      <c r="W61" s="88"/>
    </row>
    <row r="62" spans="1:23" s="5" customFormat="1" x14ac:dyDescent="0.25">
      <c r="A62" s="157" t="s">
        <v>177</v>
      </c>
      <c r="B62" s="157"/>
      <c r="C62" s="79">
        <v>6</v>
      </c>
      <c r="D62" s="80">
        <v>6</v>
      </c>
      <c r="E62" s="80"/>
      <c r="F62" s="81">
        <v>10</v>
      </c>
      <c r="G62" s="146">
        <v>22</v>
      </c>
      <c r="H62" s="147"/>
      <c r="I62" s="147"/>
      <c r="J62" s="147"/>
      <c r="K62" s="147"/>
      <c r="L62" s="148"/>
      <c r="M62" s="135"/>
      <c r="N62" s="136"/>
      <c r="O62" s="136"/>
      <c r="P62" s="136"/>
      <c r="Q62" s="136"/>
      <c r="R62" s="136"/>
      <c r="S62" s="136"/>
      <c r="T62" s="136"/>
      <c r="U62" s="136"/>
      <c r="V62" s="137"/>
      <c r="W62" s="88"/>
    </row>
    <row r="63" spans="1:23" s="5" customFormat="1" x14ac:dyDescent="0.25">
      <c r="A63" s="139" t="s">
        <v>178</v>
      </c>
      <c r="B63" s="139"/>
      <c r="C63" s="82">
        <f>SUMPRODUCT(--(C45:C60="x"),--($L45:$L60="K"))</f>
        <v>0</v>
      </c>
      <c r="D63" s="83">
        <f>SUMPRODUCT(--(D45:D60="x"),--($L45:$L60="K"))</f>
        <v>0</v>
      </c>
      <c r="E63" s="83"/>
      <c r="F63" s="84">
        <f>SUMPRODUCT(--(F45:F60="x"),--($L45:$L60="K"))</f>
        <v>0</v>
      </c>
      <c r="G63" s="140"/>
      <c r="H63" s="141"/>
      <c r="I63" s="141"/>
      <c r="J63" s="141"/>
      <c r="K63" s="141"/>
      <c r="L63" s="142"/>
      <c r="M63" s="135"/>
      <c r="N63" s="136"/>
      <c r="O63" s="136"/>
      <c r="P63" s="136"/>
      <c r="Q63" s="136"/>
      <c r="R63" s="136"/>
      <c r="S63" s="136"/>
      <c r="T63" s="136"/>
      <c r="U63" s="136"/>
      <c r="V63" s="137"/>
      <c r="W63" s="88"/>
    </row>
    <row r="64" spans="1:23" s="5" customFormat="1" x14ac:dyDescent="0.25">
      <c r="A64" s="32" t="s">
        <v>144</v>
      </c>
      <c r="B64" s="33"/>
      <c r="C64" s="34"/>
      <c r="D64" s="27"/>
      <c r="E64" s="27"/>
      <c r="F64" s="27"/>
      <c r="G64" s="34"/>
      <c r="H64" s="27"/>
      <c r="I64" s="27"/>
      <c r="J64" s="27"/>
      <c r="K64" s="27"/>
      <c r="L64" s="35"/>
      <c r="M64" s="52"/>
      <c r="N64" s="27"/>
      <c r="O64" s="27"/>
      <c r="P64" s="27"/>
      <c r="Q64" s="27"/>
      <c r="R64" s="27"/>
      <c r="S64" s="27"/>
      <c r="T64" s="27"/>
      <c r="U64" s="27"/>
      <c r="V64" s="127"/>
      <c r="W64" s="128"/>
    </row>
    <row r="65" spans="1:23" s="5" customFormat="1" x14ac:dyDescent="0.25">
      <c r="A65" s="37" t="s">
        <v>59</v>
      </c>
      <c r="B65" s="36" t="s">
        <v>124</v>
      </c>
      <c r="C65" s="23"/>
      <c r="D65" s="16"/>
      <c r="E65" s="16" t="s">
        <v>19</v>
      </c>
      <c r="F65" s="16"/>
      <c r="G65" s="23"/>
      <c r="H65" s="16">
        <v>2</v>
      </c>
      <c r="I65" s="16"/>
      <c r="J65" s="24"/>
      <c r="K65" s="25">
        <v>2</v>
      </c>
      <c r="L65" s="25" t="s">
        <v>21</v>
      </c>
      <c r="M65" s="10"/>
      <c r="N65" s="11"/>
      <c r="O65" s="14"/>
      <c r="P65" s="118"/>
      <c r="Q65" s="11"/>
      <c r="R65" s="10"/>
      <c r="S65" s="118"/>
      <c r="T65" s="11"/>
      <c r="U65" s="12"/>
      <c r="V65" s="36" t="s">
        <v>24</v>
      </c>
      <c r="W65" s="87" t="s">
        <v>218</v>
      </c>
    </row>
    <row r="66" spans="1:23" s="5" customFormat="1" x14ac:dyDescent="0.25">
      <c r="A66" s="37" t="s">
        <v>60</v>
      </c>
      <c r="B66" s="36" t="s">
        <v>108</v>
      </c>
      <c r="C66" s="23"/>
      <c r="D66" s="16"/>
      <c r="E66" s="16"/>
      <c r="F66" s="16" t="s">
        <v>19</v>
      </c>
      <c r="G66" s="23"/>
      <c r="H66" s="16">
        <v>2</v>
      </c>
      <c r="I66" s="16"/>
      <c r="J66" s="24"/>
      <c r="K66" s="25">
        <v>2</v>
      </c>
      <c r="L66" s="25" t="s">
        <v>21</v>
      </c>
      <c r="M66" s="10"/>
      <c r="N66" s="11"/>
      <c r="O66" s="14"/>
      <c r="P66" s="118"/>
      <c r="Q66" s="11"/>
      <c r="R66" s="10"/>
      <c r="S66" s="118"/>
      <c r="T66" s="11"/>
      <c r="U66" s="12"/>
      <c r="V66" s="36" t="s">
        <v>30</v>
      </c>
      <c r="W66" s="87" t="s">
        <v>219</v>
      </c>
    </row>
    <row r="67" spans="1:23" s="5" customFormat="1" x14ac:dyDescent="0.25">
      <c r="A67" s="138" t="s">
        <v>176</v>
      </c>
      <c r="B67" s="138"/>
      <c r="C67" s="72">
        <f>SUMIF(C64:C66,"=x",$G64:$G66)+SUMIF(C64:C66,"=x",$H64:$H66)+SUMIF(C64:C66,"=x",$I64:$I66)</f>
        <v>0</v>
      </c>
      <c r="D67" s="73">
        <f>SUMIF(D64:D66,"=x",$G64:$G66)+SUMIF(D64:D66,"=x",$H64:$H66)+SUMIF(D64:D66,"=x",$I64:$I66)</f>
        <v>0</v>
      </c>
      <c r="E67" s="73">
        <f>SUMIF(E64:E66,"=x",$G64:$G66)+SUMIF(E64:E66,"=x",$H64:$H66)+SUMIF(E64:E66,"=x",$I64:$I66)</f>
        <v>0</v>
      </c>
      <c r="F67" s="71">
        <f>SUMIF(F64:F66,"=x",$G64:$G66)+SUMIF(F64:F66,"=x",$H64:$H66)+SUMIF(F64:F66,"=x",$I64:$I66)</f>
        <v>0</v>
      </c>
      <c r="G67" s="124">
        <v>2</v>
      </c>
      <c r="H67" s="143"/>
      <c r="I67" s="143"/>
      <c r="J67" s="143"/>
      <c r="K67" s="143"/>
      <c r="L67" s="144"/>
      <c r="M67" s="135"/>
      <c r="N67" s="136"/>
      <c r="O67" s="136"/>
      <c r="P67" s="136"/>
      <c r="Q67" s="136"/>
      <c r="R67" s="136"/>
      <c r="S67" s="136"/>
      <c r="T67" s="136"/>
      <c r="U67" s="136"/>
      <c r="V67" s="137"/>
      <c r="W67" s="88"/>
    </row>
    <row r="68" spans="1:23" s="5" customFormat="1" x14ac:dyDescent="0.25">
      <c r="A68" s="157" t="s">
        <v>177</v>
      </c>
      <c r="B68" s="157"/>
      <c r="C68" s="79">
        <f>SUMIF(C64:C66,"=x",$K64:$K66)</f>
        <v>0</v>
      </c>
      <c r="D68" s="80">
        <f>SUMIF(D64:D66,"=x",$K64:$K66)</f>
        <v>0</v>
      </c>
      <c r="E68" s="80">
        <v>2</v>
      </c>
      <c r="F68" s="81"/>
      <c r="G68" s="146">
        <v>2</v>
      </c>
      <c r="H68" s="147"/>
      <c r="I68" s="147"/>
      <c r="J68" s="147"/>
      <c r="K68" s="147"/>
      <c r="L68" s="148"/>
      <c r="M68" s="135"/>
      <c r="N68" s="136"/>
      <c r="O68" s="136"/>
      <c r="P68" s="136"/>
      <c r="Q68" s="136"/>
      <c r="R68" s="136"/>
      <c r="S68" s="136"/>
      <c r="T68" s="136"/>
      <c r="U68" s="136"/>
      <c r="V68" s="137"/>
      <c r="W68" s="88"/>
    </row>
    <row r="69" spans="1:23" s="5" customFormat="1" x14ac:dyDescent="0.25">
      <c r="A69" s="139" t="s">
        <v>178</v>
      </c>
      <c r="B69" s="139"/>
      <c r="C69" s="82">
        <f>SUMPRODUCT(--(C64:C66="x"),--($L64:$L66="K"))</f>
        <v>0</v>
      </c>
      <c r="D69" s="83">
        <f>SUMPRODUCT(--(D64:D66="x"),--($L64:$L66="K"))</f>
        <v>0</v>
      </c>
      <c r="E69" s="83">
        <f>SUMPRODUCT(--(E64:E66="x"),--($L64:$L66="K"))</f>
        <v>0</v>
      </c>
      <c r="F69" s="84">
        <f>SUMPRODUCT(--(F64:F66="x"),--($L64:$L66="K"))</f>
        <v>0</v>
      </c>
      <c r="G69" s="140">
        <f>SUM(C69:F69)</f>
        <v>0</v>
      </c>
      <c r="H69" s="141"/>
      <c r="I69" s="141"/>
      <c r="J69" s="141"/>
      <c r="K69" s="141"/>
      <c r="L69" s="142"/>
      <c r="M69" s="135"/>
      <c r="N69" s="136"/>
      <c r="O69" s="136"/>
      <c r="P69" s="136"/>
      <c r="Q69" s="136"/>
      <c r="R69" s="136"/>
      <c r="S69" s="136"/>
      <c r="T69" s="136"/>
      <c r="U69" s="136"/>
      <c r="V69" s="137"/>
      <c r="W69" s="88"/>
    </row>
    <row r="70" spans="1:23" s="5" customFormat="1" x14ac:dyDescent="0.25">
      <c r="A70" s="151" t="s">
        <v>145</v>
      </c>
      <c r="B70" s="152"/>
      <c r="C70" s="153"/>
      <c r="D70" s="154"/>
      <c r="E70" s="154"/>
      <c r="F70" s="154"/>
      <c r="G70" s="153"/>
      <c r="H70" s="154"/>
      <c r="I70" s="154"/>
      <c r="J70" s="154"/>
      <c r="K70" s="154"/>
      <c r="L70" s="155"/>
      <c r="M70" s="129"/>
      <c r="N70" s="130"/>
      <c r="O70" s="130"/>
      <c r="P70" s="130"/>
      <c r="Q70" s="130"/>
      <c r="R70" s="130"/>
      <c r="S70" s="130"/>
      <c r="T70" s="130"/>
      <c r="U70" s="130"/>
      <c r="V70" s="130"/>
      <c r="W70" s="131"/>
    </row>
    <row r="71" spans="1:23" s="5" customFormat="1" x14ac:dyDescent="0.25">
      <c r="A71" s="37" t="s">
        <v>61</v>
      </c>
      <c r="B71" s="36" t="s">
        <v>127</v>
      </c>
      <c r="C71" s="23"/>
      <c r="D71" s="16"/>
      <c r="E71" s="16" t="s">
        <v>18</v>
      </c>
      <c r="F71" s="16"/>
      <c r="G71" s="23"/>
      <c r="H71" s="16">
        <v>10</v>
      </c>
      <c r="I71" s="16"/>
      <c r="J71" s="24"/>
      <c r="K71" s="25">
        <v>10</v>
      </c>
      <c r="L71" s="25" t="s">
        <v>21</v>
      </c>
      <c r="M71" s="10"/>
      <c r="N71" s="11"/>
      <c r="O71" s="15"/>
      <c r="P71" s="118"/>
      <c r="Q71" s="11"/>
      <c r="R71" s="10"/>
      <c r="S71" s="118"/>
      <c r="T71" s="11"/>
      <c r="U71" s="12"/>
      <c r="V71" s="36" t="s">
        <v>31</v>
      </c>
      <c r="W71" s="56" t="s">
        <v>220</v>
      </c>
    </row>
    <row r="72" spans="1:23" s="5" customFormat="1" ht="12.75" customHeight="1" x14ac:dyDescent="0.25">
      <c r="A72" s="37" t="s">
        <v>62</v>
      </c>
      <c r="B72" s="36" t="s">
        <v>128</v>
      </c>
      <c r="C72" s="23"/>
      <c r="D72" s="16"/>
      <c r="E72" s="16"/>
      <c r="F72" s="16" t="s">
        <v>18</v>
      </c>
      <c r="G72" s="23"/>
      <c r="H72" s="16">
        <v>20</v>
      </c>
      <c r="I72" s="16"/>
      <c r="J72" s="24"/>
      <c r="K72" s="25">
        <v>20</v>
      </c>
      <c r="L72" s="25" t="s">
        <v>21</v>
      </c>
      <c r="M72" s="114" t="s">
        <v>223</v>
      </c>
      <c r="N72" s="111" t="str">
        <f>A71</f>
        <v>diplm1fk17dm</v>
      </c>
      <c r="O72" s="107" t="str">
        <f>B71</f>
        <v>Consultation of diploma degree I</v>
      </c>
      <c r="P72" s="118"/>
      <c r="Q72" s="11"/>
      <c r="R72" s="10"/>
      <c r="S72" s="118"/>
      <c r="T72" s="11"/>
      <c r="U72" s="12"/>
      <c r="V72" s="36" t="s">
        <v>31</v>
      </c>
      <c r="W72" s="56" t="s">
        <v>221</v>
      </c>
    </row>
    <row r="73" spans="1:23" s="5" customFormat="1" x14ac:dyDescent="0.25">
      <c r="A73" s="138" t="s">
        <v>176</v>
      </c>
      <c r="B73" s="138"/>
      <c r="C73" s="62">
        <f>SUMIF(C71:C72,"=x",$G71:$G72)+SUMIF(C71:C72,"=x",$H71:$H72)+SUMIF(C71:C72,"=x",$I71:$I72)</f>
        <v>0</v>
      </c>
      <c r="D73" s="63">
        <f>SUMIF(D71:D72,"=x",$G71:$G72)+SUMIF(D71:D72,"=x",$H71:$H72)+SUMIF(D71:D72,"=x",$I71:$I72)</f>
        <v>0</v>
      </c>
      <c r="E73" s="63">
        <f>SUMIF(E71:E72,"=x",$G71:$G72)+SUMIF(E71:E72,"=x",$H71:$H72)+SUMIF(E71:E72,"=x",$I71:$I72)</f>
        <v>10</v>
      </c>
      <c r="F73" s="64">
        <f>SUMIF(F71:F72,"=x",$G71:$G72)+SUMIF(F71:F72,"=x",$H71:$H72)+SUMIF(F71:F72,"=x",$I71:$I72)</f>
        <v>20</v>
      </c>
      <c r="G73" s="156">
        <f>SUM(C73:F73)</f>
        <v>30</v>
      </c>
      <c r="H73" s="156"/>
      <c r="I73" s="156"/>
      <c r="J73" s="156"/>
      <c r="K73" s="156"/>
      <c r="L73" s="156"/>
      <c r="M73" s="135"/>
      <c r="N73" s="136"/>
      <c r="O73" s="136"/>
      <c r="P73" s="136"/>
      <c r="Q73" s="136"/>
      <c r="R73" s="136"/>
      <c r="S73" s="136"/>
      <c r="T73" s="136"/>
      <c r="U73" s="136"/>
      <c r="V73" s="137"/>
      <c r="W73" s="88"/>
    </row>
    <row r="74" spans="1:23" s="5" customFormat="1" x14ac:dyDescent="0.25">
      <c r="A74" s="157" t="s">
        <v>177</v>
      </c>
      <c r="B74" s="157"/>
      <c r="C74" s="59">
        <f>SUMIF(C71:C72,"=x",$K71:$K72)</f>
        <v>0</v>
      </c>
      <c r="D74" s="60">
        <f>SUMIF(D71:D72,"=x",$K71:$K72)</f>
        <v>0</v>
      </c>
      <c r="E74" s="60">
        <f>SUMIF(E71:E72,"=x",$K71:$K72)</f>
        <v>10</v>
      </c>
      <c r="F74" s="65">
        <f>SUMIF(F71:F72,"=x",$K71:$K72)</f>
        <v>20</v>
      </c>
      <c r="G74" s="158">
        <f>SUM(C74:F74)</f>
        <v>30</v>
      </c>
      <c r="H74" s="158"/>
      <c r="I74" s="158"/>
      <c r="J74" s="158"/>
      <c r="K74" s="158"/>
      <c r="L74" s="158"/>
      <c r="M74" s="135"/>
      <c r="N74" s="136"/>
      <c r="O74" s="136"/>
      <c r="P74" s="136"/>
      <c r="Q74" s="136"/>
      <c r="R74" s="136"/>
      <c r="S74" s="136"/>
      <c r="T74" s="136"/>
      <c r="U74" s="136"/>
      <c r="V74" s="137"/>
      <c r="W74" s="88"/>
    </row>
    <row r="75" spans="1:23" s="5" customFormat="1" x14ac:dyDescent="0.25">
      <c r="A75" s="139" t="s">
        <v>178</v>
      </c>
      <c r="B75" s="139"/>
      <c r="C75" s="66">
        <f>SUMPRODUCT(--(C71:C72="x"),--($L71:$L72="K"))</f>
        <v>0</v>
      </c>
      <c r="D75" s="67">
        <f>SUMPRODUCT(--(D71:D72="x"),--($L71:$L72="K"))</f>
        <v>0</v>
      </c>
      <c r="E75" s="67">
        <f>SUMPRODUCT(--(E71:E72="x"),--($L71:$L72="K"))</f>
        <v>0</v>
      </c>
      <c r="F75" s="68">
        <f>SUMPRODUCT(--(F71:F72="x"),--($L71:$L72="K"))</f>
        <v>0</v>
      </c>
      <c r="G75" s="159">
        <f>SUM(C75:F75)</f>
        <v>0</v>
      </c>
      <c r="H75" s="159"/>
      <c r="I75" s="159"/>
      <c r="J75" s="159"/>
      <c r="K75" s="159"/>
      <c r="L75" s="159"/>
      <c r="M75" s="135"/>
      <c r="N75" s="136"/>
      <c r="O75" s="136"/>
      <c r="P75" s="136"/>
      <c r="Q75" s="136"/>
      <c r="R75" s="136"/>
      <c r="S75" s="136"/>
      <c r="T75" s="136"/>
      <c r="U75" s="136"/>
      <c r="V75" s="137"/>
      <c r="W75" s="88"/>
    </row>
    <row r="76" spans="1:23" s="5" customFormat="1" x14ac:dyDescent="0.25">
      <c r="A76" s="151" t="s">
        <v>146</v>
      </c>
      <c r="B76" s="152"/>
      <c r="C76" s="132"/>
      <c r="D76" s="133"/>
      <c r="E76" s="133"/>
      <c r="F76" s="133"/>
      <c r="G76" s="132"/>
      <c r="H76" s="133"/>
      <c r="I76" s="133"/>
      <c r="J76" s="133"/>
      <c r="K76" s="133"/>
      <c r="L76" s="134"/>
      <c r="M76" s="129"/>
      <c r="N76" s="130"/>
      <c r="O76" s="130"/>
      <c r="P76" s="130"/>
      <c r="Q76" s="130"/>
      <c r="R76" s="130"/>
      <c r="S76" s="130"/>
      <c r="T76" s="130"/>
      <c r="U76" s="130"/>
      <c r="V76" s="130"/>
      <c r="W76" s="131"/>
    </row>
    <row r="77" spans="1:23" s="5" customFormat="1" x14ac:dyDescent="0.25">
      <c r="A77" s="26"/>
      <c r="B77" s="36" t="s">
        <v>147</v>
      </c>
      <c r="C77" s="23" t="s">
        <v>19</v>
      </c>
      <c r="D77" s="11"/>
      <c r="E77" s="11"/>
      <c r="F77" s="11"/>
      <c r="G77" s="23"/>
      <c r="H77" s="16"/>
      <c r="I77" s="16"/>
      <c r="J77" s="24"/>
      <c r="K77" s="25"/>
      <c r="L77" s="25"/>
      <c r="M77" s="10"/>
      <c r="N77" s="11"/>
      <c r="O77" s="15"/>
      <c r="P77" s="118"/>
      <c r="Q77" s="11"/>
      <c r="R77" s="10"/>
      <c r="S77" s="118"/>
      <c r="T77" s="11"/>
      <c r="U77" s="12"/>
      <c r="V77" s="56"/>
      <c r="W77" s="56" t="s">
        <v>222</v>
      </c>
    </row>
    <row r="78" spans="1:23" s="5" customFormat="1" x14ac:dyDescent="0.25">
      <c r="A78" s="138" t="s">
        <v>176</v>
      </c>
      <c r="B78" s="138"/>
      <c r="C78" s="72">
        <f>SUMIF(C77:C77,"=x",$G77:$G77)+SUMIF(C77:C77,"=x",$H77:$H77)+SUMIF(C77:C77,"=x",$I77:$I77)</f>
        <v>0</v>
      </c>
      <c r="D78" s="73">
        <f>SUMIF(D77:D77,"=x",$G77:$G77)+SUMIF(D77:D77,"=x",$H77:$H77)+SUMIF(D77:D77,"=x",$I77:$I77)</f>
        <v>0</v>
      </c>
      <c r="E78" s="73">
        <f>SUMIF(E77:E77,"=x",$G77:$G77)+SUMIF(E77:E77,"=x",$H77:$H77)+SUMIF(E77:E77,"=x",$I77:$I77)</f>
        <v>0</v>
      </c>
      <c r="F78" s="73">
        <f>SUMIF(F77:F77,"=x",$G77:$G77)+SUMIF(F77:F77,"=x",$H77:$H77)+SUMIF(F77:F77,"=x",$I77:$I77)</f>
        <v>0</v>
      </c>
      <c r="G78" s="124">
        <f>SUM(C78:F78)</f>
        <v>0</v>
      </c>
      <c r="H78" s="143"/>
      <c r="I78" s="143"/>
      <c r="J78" s="143"/>
      <c r="K78" s="143"/>
      <c r="L78" s="144"/>
      <c r="M78" s="135"/>
      <c r="N78" s="136"/>
      <c r="O78" s="136"/>
      <c r="P78" s="136"/>
      <c r="Q78" s="136"/>
      <c r="R78" s="136"/>
      <c r="S78" s="136"/>
      <c r="T78" s="136"/>
      <c r="U78" s="136"/>
      <c r="V78" s="137"/>
      <c r="W78" s="88"/>
    </row>
    <row r="79" spans="1:23" s="5" customFormat="1" x14ac:dyDescent="0.25">
      <c r="A79" s="157" t="s">
        <v>177</v>
      </c>
      <c r="B79" s="157"/>
      <c r="C79" s="79">
        <v>6</v>
      </c>
      <c r="D79" s="80">
        <f>SUMIF(D77:D77,"=x",$K77:$K77)</f>
        <v>0</v>
      </c>
      <c r="E79" s="80">
        <f>SUMIF(E77:E77,"=x",$K77:$K77)</f>
        <v>0</v>
      </c>
      <c r="F79" s="80"/>
      <c r="G79" s="146">
        <v>6</v>
      </c>
      <c r="H79" s="147"/>
      <c r="I79" s="147"/>
      <c r="J79" s="147"/>
      <c r="K79" s="147"/>
      <c r="L79" s="148"/>
      <c r="M79" s="135"/>
      <c r="N79" s="136"/>
      <c r="O79" s="136"/>
      <c r="P79" s="136"/>
      <c r="Q79" s="136"/>
      <c r="R79" s="136"/>
      <c r="S79" s="136"/>
      <c r="T79" s="136"/>
      <c r="U79" s="136"/>
      <c r="V79" s="137"/>
      <c r="W79" s="88"/>
    </row>
    <row r="80" spans="1:23" s="5" customFormat="1" x14ac:dyDescent="0.25">
      <c r="A80" s="139" t="s">
        <v>178</v>
      </c>
      <c r="B80" s="139"/>
      <c r="C80" s="85">
        <f>SUMPRODUCT(--(C77:C77="x"),--($L77:$L77="K"))</f>
        <v>0</v>
      </c>
      <c r="D80" s="83">
        <f>SUMPRODUCT(--(D77:D77="x"),--($L77:$L77="K"))</f>
        <v>0</v>
      </c>
      <c r="E80" s="83">
        <f>SUMPRODUCT(--(E77:E77="x"),--($L77:$L77="K"))</f>
        <v>0</v>
      </c>
      <c r="F80" s="86">
        <f>SUMPRODUCT(--(F77:F77="x"),--($L77:$L77="K"))</f>
        <v>0</v>
      </c>
      <c r="G80" s="140">
        <f>SUM(C80:F80)</f>
        <v>0</v>
      </c>
      <c r="H80" s="141"/>
      <c r="I80" s="141"/>
      <c r="J80" s="141"/>
      <c r="K80" s="141"/>
      <c r="L80" s="142"/>
      <c r="M80" s="135"/>
      <c r="N80" s="136"/>
      <c r="O80" s="136"/>
      <c r="P80" s="136"/>
      <c r="Q80" s="136"/>
      <c r="R80" s="136"/>
      <c r="S80" s="136"/>
      <c r="T80" s="136"/>
      <c r="U80" s="136"/>
      <c r="V80" s="137"/>
      <c r="W80" s="88"/>
    </row>
    <row r="81" spans="1:23" s="5" customFormat="1" x14ac:dyDescent="0.25">
      <c r="A81" s="151" t="s">
        <v>148</v>
      </c>
      <c r="B81" s="152"/>
      <c r="C81" s="132"/>
      <c r="D81" s="133"/>
      <c r="E81" s="133"/>
      <c r="F81" s="134"/>
      <c r="G81" s="132"/>
      <c r="H81" s="133"/>
      <c r="I81" s="133"/>
      <c r="J81" s="133"/>
      <c r="K81" s="133"/>
      <c r="L81" s="134"/>
      <c r="M81" s="132"/>
      <c r="N81" s="133"/>
      <c r="O81" s="133"/>
      <c r="P81" s="133"/>
      <c r="Q81" s="133"/>
      <c r="R81" s="133"/>
      <c r="S81" s="133"/>
      <c r="T81" s="133"/>
      <c r="U81" s="133"/>
      <c r="V81" s="133"/>
      <c r="W81" s="134"/>
    </row>
    <row r="82" spans="1:23" s="5" customFormat="1" x14ac:dyDescent="0.25">
      <c r="A82" s="138" t="s">
        <v>176</v>
      </c>
      <c r="B82" s="138"/>
      <c r="C82" s="69"/>
      <c r="D82" s="73"/>
      <c r="E82" s="73"/>
      <c r="F82" s="120"/>
      <c r="G82" s="124">
        <f>SUM(C82:F82)</f>
        <v>0</v>
      </c>
      <c r="H82" s="143"/>
      <c r="I82" s="143"/>
      <c r="J82" s="143"/>
      <c r="K82" s="143"/>
      <c r="L82" s="144"/>
      <c r="M82" s="135"/>
      <c r="N82" s="136"/>
      <c r="O82" s="136"/>
      <c r="P82" s="136"/>
      <c r="Q82" s="136"/>
      <c r="R82" s="136"/>
      <c r="S82" s="136"/>
      <c r="T82" s="136"/>
      <c r="U82" s="136"/>
      <c r="V82" s="136"/>
      <c r="W82" s="137"/>
    </row>
    <row r="83" spans="1:23" s="5" customFormat="1" x14ac:dyDescent="0.25">
      <c r="A83" s="149" t="s">
        <v>226</v>
      </c>
      <c r="B83" s="150"/>
      <c r="C83" s="121">
        <f>C14+C42+C62+C74+C79</f>
        <v>28</v>
      </c>
      <c r="D83" s="122">
        <f>D14+D42+D62+D74+D79</f>
        <v>31</v>
      </c>
      <c r="E83" s="122">
        <f>E14+E42+E62+E74+E79+E68</f>
        <v>29</v>
      </c>
      <c r="F83" s="123">
        <f>F14+F42+F62+F74+F79</f>
        <v>32</v>
      </c>
      <c r="G83" s="124">
        <f>F83+E83+D83+C83</f>
        <v>120</v>
      </c>
      <c r="H83" s="125"/>
      <c r="I83" s="125"/>
      <c r="J83" s="125"/>
      <c r="K83" s="125"/>
      <c r="L83" s="126"/>
      <c r="M83" s="76"/>
      <c r="N83" s="77"/>
      <c r="O83" s="77"/>
      <c r="P83" s="77"/>
      <c r="Q83" s="77"/>
      <c r="R83" s="77"/>
      <c r="S83" s="77"/>
      <c r="T83" s="77"/>
      <c r="U83" s="77"/>
      <c r="V83" s="77"/>
      <c r="W83" s="78"/>
    </row>
    <row r="84" spans="1:23" s="5" customFormat="1" x14ac:dyDescent="0.25">
      <c r="A84" s="145" t="s">
        <v>225</v>
      </c>
      <c r="B84" s="145"/>
      <c r="C84" s="79">
        <f>C24+C42+C62+C68+C74+C79</f>
        <v>27</v>
      </c>
      <c r="D84" s="80">
        <f>D24+D42+D62+D68+D74+D79</f>
        <v>32</v>
      </c>
      <c r="E84" s="80">
        <f>E24+E42+E62+E68+E74+E79</f>
        <v>29</v>
      </c>
      <c r="F84" s="81">
        <f>F24+F42+F62+F68+F74+F79</f>
        <v>32</v>
      </c>
      <c r="G84" s="146">
        <f>C84+D84+E84+F84</f>
        <v>120</v>
      </c>
      <c r="H84" s="147"/>
      <c r="I84" s="147"/>
      <c r="J84" s="147"/>
      <c r="K84" s="147"/>
      <c r="L84" s="148"/>
      <c r="M84" s="135"/>
      <c r="N84" s="136"/>
      <c r="O84" s="136"/>
      <c r="P84" s="136"/>
      <c r="Q84" s="136"/>
      <c r="R84" s="136"/>
      <c r="S84" s="136"/>
      <c r="T84" s="136"/>
      <c r="U84" s="136"/>
      <c r="V84" s="136"/>
      <c r="W84" s="137"/>
    </row>
    <row r="85" spans="1:23" s="5" customFormat="1" x14ac:dyDescent="0.25">
      <c r="A85" s="139" t="s">
        <v>178</v>
      </c>
      <c r="B85" s="139"/>
      <c r="C85" s="82"/>
      <c r="D85" s="83"/>
      <c r="E85" s="83"/>
      <c r="F85" s="84"/>
      <c r="G85" s="140">
        <f>SUM(C85:F85)</f>
        <v>0</v>
      </c>
      <c r="H85" s="141"/>
      <c r="I85" s="141"/>
      <c r="J85" s="141"/>
      <c r="K85" s="141"/>
      <c r="L85" s="142"/>
      <c r="M85" s="135"/>
      <c r="N85" s="136"/>
      <c r="O85" s="136"/>
      <c r="P85" s="136"/>
      <c r="Q85" s="136"/>
      <c r="R85" s="136"/>
      <c r="S85" s="136"/>
      <c r="T85" s="136"/>
      <c r="U85" s="136"/>
      <c r="V85" s="136"/>
      <c r="W85" s="137"/>
    </row>
    <row r="86" spans="1:23" s="5" customFormat="1" x14ac:dyDescent="0.25">
      <c r="A86" s="3"/>
      <c r="B86" s="1"/>
      <c r="C86" s="4"/>
      <c r="D86" s="4"/>
      <c r="E86" s="4"/>
      <c r="F86" s="4"/>
      <c r="G86" s="4"/>
      <c r="H86" s="4"/>
      <c r="I86" s="4"/>
      <c r="J86" s="4"/>
      <c r="K86" s="4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3" s="5" customFormat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3" s="5" customFormat="1" x14ac:dyDescent="0.25">
      <c r="A88" s="9" t="s">
        <v>149</v>
      </c>
      <c r="B88" s="1"/>
      <c r="C88" s="4"/>
      <c r="D88" s="4"/>
      <c r="E88" s="4"/>
      <c r="F88" s="4"/>
      <c r="G88" s="4"/>
      <c r="H88" s="4"/>
      <c r="I88" s="4"/>
      <c r="J88" s="4"/>
      <c r="K88" s="4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3" s="5" customFormat="1" x14ac:dyDescent="0.25">
      <c r="A89" s="17" t="s">
        <v>150</v>
      </c>
      <c r="B89" s="1"/>
      <c r="C89" s="4"/>
      <c r="D89" s="4"/>
      <c r="E89" s="4"/>
      <c r="F89" s="4"/>
      <c r="G89" s="4"/>
      <c r="H89" s="4"/>
      <c r="I89" s="4"/>
      <c r="J89" s="4"/>
      <c r="K89" s="4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3" s="5" customFormat="1" x14ac:dyDescent="0.25">
      <c r="A90" s="17" t="s">
        <v>151</v>
      </c>
      <c r="B90" s="1"/>
      <c r="C90" s="4"/>
      <c r="D90" s="4"/>
      <c r="E90" s="4"/>
      <c r="F90" s="4"/>
      <c r="G90" s="4"/>
      <c r="H90" s="4"/>
      <c r="I90" s="4"/>
      <c r="J90" s="4"/>
      <c r="K90" s="4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3" s="5" customFormat="1" x14ac:dyDescent="0.25">
      <c r="A91" s="17" t="s">
        <v>152</v>
      </c>
      <c r="B91" s="1"/>
      <c r="C91" s="4"/>
      <c r="D91" s="4"/>
      <c r="E91" s="4"/>
      <c r="F91" s="4"/>
      <c r="G91" s="4"/>
      <c r="H91" s="4"/>
      <c r="I91" s="4"/>
      <c r="J91" s="4"/>
      <c r="K91" s="4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3" s="5" customFormat="1" x14ac:dyDescent="0.25">
      <c r="A92" s="17" t="s">
        <v>153</v>
      </c>
      <c r="B92" s="1"/>
      <c r="C92" s="4"/>
      <c r="D92" s="4"/>
      <c r="E92" s="4"/>
      <c r="F92" s="4"/>
      <c r="G92" s="4"/>
      <c r="H92" s="4"/>
      <c r="I92" s="4"/>
      <c r="J92" s="4"/>
      <c r="K92" s="4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3" s="5" customFormat="1" x14ac:dyDescent="0.25">
      <c r="A93" s="17" t="s">
        <v>154</v>
      </c>
      <c r="B93" s="1"/>
      <c r="C93" s="4"/>
      <c r="D93" s="4"/>
      <c r="E93" s="4"/>
      <c r="F93" s="4"/>
      <c r="G93" s="4"/>
      <c r="H93" s="4"/>
      <c r="I93" s="4"/>
      <c r="J93" s="4"/>
      <c r="K93" s="4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3" s="5" customFormat="1" x14ac:dyDescent="0.25">
      <c r="A94" s="3"/>
      <c r="B94" s="1"/>
      <c r="C94" s="4"/>
      <c r="D94" s="4"/>
      <c r="E94" s="4"/>
      <c r="F94" s="4"/>
      <c r="G94" s="4"/>
      <c r="H94" s="4"/>
      <c r="I94" s="4"/>
      <c r="J94" s="4"/>
      <c r="K94" s="4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3" s="5" customFormat="1" ht="28.5" customHeight="1" x14ac:dyDescent="0.25">
      <c r="A95" s="9" t="s">
        <v>155</v>
      </c>
      <c r="B95" s="1"/>
      <c r="C95" s="4"/>
      <c r="D95" s="4"/>
      <c r="E95" s="4"/>
      <c r="F95" s="4"/>
      <c r="G95" s="4"/>
      <c r="H95" s="4"/>
      <c r="I95" s="4"/>
      <c r="J95" s="4"/>
      <c r="K95" s="4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3" s="5" customFormat="1" x14ac:dyDescent="0.25">
      <c r="A96" s="18" t="s">
        <v>156</v>
      </c>
      <c r="B96" s="1"/>
      <c r="C96" s="4"/>
      <c r="D96" s="4"/>
      <c r="E96" s="4"/>
      <c r="F96" s="4"/>
      <c r="G96" s="4"/>
      <c r="H96" s="4"/>
      <c r="I96" s="4"/>
      <c r="J96" s="4"/>
      <c r="K96" s="4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s="5" customFormat="1" x14ac:dyDescent="0.25">
      <c r="A97" s="19" t="s">
        <v>157</v>
      </c>
      <c r="B97" s="1"/>
      <c r="C97" s="4"/>
      <c r="D97" s="4"/>
      <c r="E97" s="4"/>
      <c r="F97" s="4"/>
      <c r="G97" s="4"/>
      <c r="H97" s="4"/>
      <c r="I97" s="4"/>
      <c r="J97" s="4"/>
      <c r="K97" s="4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s="5" customFormat="1" ht="12.75" customHeight="1" x14ac:dyDescent="0.25">
      <c r="A98" s="17" t="s">
        <v>158</v>
      </c>
      <c r="B98" s="1"/>
      <c r="C98" s="4"/>
      <c r="D98" s="4"/>
      <c r="E98" s="4"/>
      <c r="F98" s="4"/>
      <c r="G98" s="4"/>
      <c r="H98" s="4"/>
      <c r="I98" s="4"/>
      <c r="J98" s="4"/>
      <c r="K98" s="4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s="5" customFormat="1" x14ac:dyDescent="0.25">
      <c r="A99" s="3"/>
      <c r="B99" s="1"/>
      <c r="C99" s="4"/>
      <c r="D99" s="4"/>
      <c r="E99" s="4"/>
      <c r="F99" s="4"/>
      <c r="G99" s="4"/>
      <c r="H99" s="4"/>
      <c r="I99" s="4"/>
      <c r="J99" s="4"/>
      <c r="K99" s="4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s="5" customFormat="1" x14ac:dyDescent="0.25">
      <c r="A100" s="3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s="5" customFormat="1" x14ac:dyDescent="0.25">
      <c r="A101" s="3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s="5" customFormat="1" x14ac:dyDescent="0.25">
      <c r="A102" s="3"/>
      <c r="B102" s="1"/>
      <c r="C102" s="4"/>
      <c r="D102" s="4"/>
      <c r="E102" s="4"/>
      <c r="F102" s="4"/>
      <c r="G102" s="4"/>
      <c r="H102" s="4"/>
      <c r="I102" s="4"/>
      <c r="J102" s="4"/>
      <c r="K102" s="4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s="5" customFormat="1" x14ac:dyDescent="0.25">
      <c r="A103" s="3"/>
      <c r="B103" s="1"/>
      <c r="C103" s="4"/>
      <c r="D103" s="4"/>
      <c r="E103" s="4"/>
      <c r="F103" s="4"/>
      <c r="G103" s="4"/>
      <c r="H103" s="4"/>
      <c r="I103" s="4"/>
      <c r="J103" s="4"/>
      <c r="K103" s="4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s="5" customFormat="1" x14ac:dyDescent="0.25">
      <c r="A104" s="3"/>
      <c r="B104" s="1"/>
      <c r="C104" s="4"/>
      <c r="D104" s="4"/>
      <c r="E104" s="4"/>
      <c r="F104" s="4"/>
      <c r="G104" s="4"/>
      <c r="H104" s="4"/>
      <c r="I104" s="4"/>
      <c r="J104" s="4"/>
      <c r="K104" s="4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s="5" customFormat="1" x14ac:dyDescent="0.25">
      <c r="A105" s="3"/>
      <c r="B105" s="1"/>
      <c r="C105" s="4"/>
      <c r="D105" s="4"/>
      <c r="E105" s="4"/>
      <c r="F105" s="4"/>
      <c r="G105" s="4"/>
      <c r="H105" s="4"/>
      <c r="I105" s="4"/>
      <c r="J105" s="4"/>
      <c r="K105" s="4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s="5" customFormat="1" x14ac:dyDescent="0.25">
      <c r="A106" s="3"/>
      <c r="B106" s="1"/>
      <c r="C106" s="4"/>
      <c r="D106" s="4"/>
      <c r="E106" s="4"/>
      <c r="F106" s="4"/>
      <c r="G106" s="4"/>
      <c r="H106" s="4"/>
      <c r="I106" s="4"/>
      <c r="J106" s="4"/>
      <c r="K106" s="4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s="5" customFormat="1" x14ac:dyDescent="0.25">
      <c r="A107" s="3"/>
      <c r="B107" s="1"/>
      <c r="C107" s="4"/>
      <c r="D107" s="4"/>
      <c r="E107" s="4"/>
      <c r="F107" s="4"/>
      <c r="G107" s="4"/>
      <c r="H107" s="4"/>
      <c r="I107" s="4"/>
      <c r="J107" s="4"/>
      <c r="K107" s="4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s="5" customFormat="1" x14ac:dyDescent="0.25">
      <c r="A108" s="3"/>
      <c r="B108" s="1"/>
      <c r="C108" s="4"/>
      <c r="D108" s="4"/>
      <c r="E108" s="4"/>
      <c r="F108" s="4"/>
      <c r="G108" s="4"/>
      <c r="H108" s="4"/>
      <c r="I108" s="4"/>
      <c r="J108" s="4"/>
      <c r="K108" s="4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s="5" customFormat="1" x14ac:dyDescent="0.25">
      <c r="A109" s="3"/>
      <c r="B109" s="1"/>
      <c r="C109" s="4"/>
      <c r="D109" s="4"/>
      <c r="E109" s="4"/>
      <c r="F109" s="4"/>
      <c r="G109" s="4"/>
      <c r="H109" s="4"/>
      <c r="I109" s="4"/>
      <c r="J109" s="4"/>
      <c r="K109" s="4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s="5" customFormat="1" x14ac:dyDescent="0.25">
      <c r="A110" s="3"/>
      <c r="B110" s="1"/>
      <c r="C110" s="4"/>
      <c r="D110" s="4"/>
      <c r="E110" s="4"/>
      <c r="F110" s="4"/>
      <c r="G110" s="4"/>
      <c r="H110" s="4"/>
      <c r="I110" s="4"/>
      <c r="J110" s="4"/>
      <c r="K110" s="4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s="5" customFormat="1" x14ac:dyDescent="0.25">
      <c r="A111" s="3"/>
      <c r="B111" s="1"/>
      <c r="C111" s="4"/>
      <c r="D111" s="4"/>
      <c r="E111" s="4"/>
      <c r="F111" s="4"/>
      <c r="G111" s="4"/>
      <c r="H111" s="4"/>
      <c r="I111" s="4"/>
      <c r="J111" s="4"/>
      <c r="K111" s="4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s="5" customFormat="1" x14ac:dyDescent="0.25">
      <c r="A112" s="3"/>
      <c r="B112" s="1"/>
      <c r="C112" s="4"/>
      <c r="D112" s="4"/>
      <c r="E112" s="4"/>
      <c r="F112" s="4"/>
      <c r="G112" s="4"/>
      <c r="H112" s="4"/>
      <c r="I112" s="4"/>
      <c r="J112" s="4"/>
      <c r="K112" s="4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s="5" customFormat="1" x14ac:dyDescent="0.25">
      <c r="A113" s="3"/>
      <c r="B113" s="1"/>
      <c r="C113" s="4"/>
      <c r="D113" s="4"/>
      <c r="E113" s="4"/>
      <c r="F113" s="4"/>
      <c r="G113" s="4"/>
      <c r="H113" s="4"/>
      <c r="I113" s="4"/>
      <c r="J113" s="4"/>
      <c r="K113" s="4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s="5" customFormat="1" x14ac:dyDescent="0.25">
      <c r="A114" s="3"/>
      <c r="B114" s="1"/>
      <c r="C114" s="4"/>
      <c r="D114" s="4"/>
      <c r="E114" s="4"/>
      <c r="F114" s="4"/>
      <c r="G114" s="4"/>
      <c r="H114" s="4"/>
      <c r="I114" s="4"/>
      <c r="J114" s="4"/>
      <c r="K114" s="4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s="5" customFormat="1" x14ac:dyDescent="0.25">
      <c r="A115" s="3"/>
      <c r="B115" s="1"/>
      <c r="C115" s="4"/>
      <c r="D115" s="4"/>
      <c r="E115" s="4"/>
      <c r="F115" s="4"/>
      <c r="G115" s="4"/>
      <c r="H115" s="4"/>
      <c r="I115" s="4"/>
      <c r="J115" s="4"/>
      <c r="K115" s="4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s="5" customFormat="1" x14ac:dyDescent="0.25">
      <c r="A116" s="3"/>
      <c r="B116" s="1"/>
      <c r="C116" s="4"/>
      <c r="D116" s="4"/>
      <c r="E116" s="4"/>
      <c r="F116" s="4"/>
      <c r="G116" s="4"/>
      <c r="H116" s="4"/>
      <c r="I116" s="4"/>
      <c r="J116" s="4"/>
      <c r="K116" s="4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s="5" customFormat="1" x14ac:dyDescent="0.25">
      <c r="A117" s="3"/>
      <c r="B117" s="1"/>
      <c r="C117" s="4"/>
      <c r="D117" s="4"/>
      <c r="E117" s="4"/>
      <c r="F117" s="4"/>
      <c r="G117" s="4"/>
      <c r="H117" s="4"/>
      <c r="I117" s="4"/>
      <c r="J117" s="4"/>
      <c r="K117" s="4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s="5" customFormat="1" x14ac:dyDescent="0.25">
      <c r="A118" s="3"/>
      <c r="B118" s="1"/>
      <c r="C118" s="4"/>
      <c r="D118" s="4"/>
      <c r="E118" s="4"/>
      <c r="F118" s="4"/>
      <c r="G118" s="4"/>
      <c r="H118" s="4"/>
      <c r="I118" s="4"/>
      <c r="J118" s="4"/>
      <c r="K118" s="4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s="5" customFormat="1" x14ac:dyDescent="0.25">
      <c r="A119" s="3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s="5" customFormat="1" x14ac:dyDescent="0.25">
      <c r="A120" s="3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s="5" customFormat="1" x14ac:dyDescent="0.25">
      <c r="A121" s="3"/>
      <c r="B121" s="1"/>
      <c r="C121" s="4"/>
      <c r="D121" s="4"/>
      <c r="E121" s="4"/>
      <c r="F121" s="4"/>
      <c r="G121" s="4"/>
      <c r="H121" s="4"/>
      <c r="I121" s="4"/>
      <c r="J121" s="4"/>
      <c r="K121" s="4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s="5" customFormat="1" x14ac:dyDescent="0.25">
      <c r="A122" s="3"/>
      <c r="B122" s="1"/>
      <c r="C122" s="4"/>
      <c r="D122" s="4"/>
      <c r="E122" s="4"/>
      <c r="F122" s="4"/>
      <c r="G122" s="4"/>
      <c r="H122" s="4"/>
      <c r="I122" s="4"/>
      <c r="J122" s="4"/>
      <c r="K122" s="4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s="5" customFormat="1" x14ac:dyDescent="0.25">
      <c r="A123" s="3"/>
      <c r="B123" s="1"/>
      <c r="C123" s="4"/>
      <c r="D123" s="4"/>
      <c r="E123" s="4"/>
      <c r="F123" s="4"/>
      <c r="G123" s="4"/>
      <c r="H123" s="4"/>
      <c r="I123" s="4"/>
      <c r="J123" s="4"/>
      <c r="K123" s="4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s="5" customFormat="1" x14ac:dyDescent="0.25">
      <c r="A124" s="3"/>
      <c r="B124" s="1"/>
      <c r="C124" s="4"/>
      <c r="D124" s="4"/>
      <c r="E124" s="4"/>
      <c r="F124" s="4"/>
      <c r="G124" s="4"/>
      <c r="H124" s="4"/>
      <c r="I124" s="4"/>
      <c r="J124" s="4"/>
      <c r="K124" s="4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s="5" customFormat="1" x14ac:dyDescent="0.25">
      <c r="A125" s="3"/>
      <c r="B125" s="1"/>
      <c r="C125" s="4"/>
      <c r="D125" s="4"/>
      <c r="E125" s="4"/>
      <c r="F125" s="4"/>
      <c r="G125" s="4"/>
      <c r="H125" s="4"/>
      <c r="I125" s="4"/>
      <c r="J125" s="4"/>
      <c r="K125" s="4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s="5" customFormat="1" x14ac:dyDescent="0.25">
      <c r="A126" s="3"/>
      <c r="B126" s="1"/>
      <c r="C126" s="4"/>
      <c r="D126" s="4"/>
      <c r="E126" s="4"/>
      <c r="F126" s="4"/>
      <c r="G126" s="4"/>
      <c r="H126" s="4"/>
      <c r="I126" s="4"/>
      <c r="J126" s="4"/>
      <c r="K126" s="4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s="5" customFormat="1" x14ac:dyDescent="0.25">
      <c r="A127" s="3"/>
      <c r="B127" s="1"/>
      <c r="C127" s="4"/>
      <c r="D127" s="4"/>
      <c r="E127" s="4"/>
      <c r="F127" s="4"/>
      <c r="G127" s="4"/>
      <c r="H127" s="4"/>
      <c r="I127" s="4"/>
      <c r="J127" s="4"/>
      <c r="K127" s="4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s="5" customFormat="1" x14ac:dyDescent="0.25">
      <c r="A128" s="3"/>
      <c r="B128" s="1"/>
      <c r="C128" s="4"/>
      <c r="D128" s="4"/>
      <c r="E128" s="4"/>
      <c r="F128" s="4"/>
      <c r="G128" s="4"/>
      <c r="H128" s="4"/>
      <c r="I128" s="4"/>
      <c r="J128" s="4"/>
      <c r="K128" s="4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s="5" customFormat="1" x14ac:dyDescent="0.25">
      <c r="A129" s="3"/>
      <c r="B129" s="1"/>
      <c r="C129" s="4"/>
      <c r="D129" s="4"/>
      <c r="E129" s="4"/>
      <c r="F129" s="4"/>
      <c r="G129" s="4"/>
      <c r="H129" s="4"/>
      <c r="I129" s="4"/>
      <c r="J129" s="4"/>
      <c r="K129" s="4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s="5" customFormat="1" x14ac:dyDescent="0.25">
      <c r="A130" s="3"/>
      <c r="B130" s="1"/>
      <c r="C130" s="4"/>
      <c r="D130" s="4"/>
      <c r="E130" s="4"/>
      <c r="F130" s="4"/>
      <c r="G130" s="4"/>
      <c r="H130" s="4"/>
      <c r="I130" s="4"/>
      <c r="J130" s="4"/>
      <c r="K130" s="4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s="5" customFormat="1" x14ac:dyDescent="0.25">
      <c r="A131" s="3"/>
      <c r="B131" s="1"/>
      <c r="C131" s="4"/>
      <c r="D131" s="4"/>
      <c r="E131" s="4"/>
      <c r="F131" s="4"/>
      <c r="G131" s="4"/>
      <c r="H131" s="4"/>
      <c r="I131" s="4"/>
      <c r="J131" s="4"/>
      <c r="K131" s="4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s="5" customFormat="1" x14ac:dyDescent="0.25">
      <c r="A132" s="3"/>
      <c r="B132" s="1"/>
      <c r="C132" s="4"/>
      <c r="D132" s="4"/>
      <c r="E132" s="4"/>
      <c r="F132" s="4"/>
      <c r="G132" s="4"/>
      <c r="H132" s="4"/>
      <c r="I132" s="4"/>
      <c r="J132" s="4"/>
      <c r="K132" s="4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s="5" customFormat="1" x14ac:dyDescent="0.25">
      <c r="A133" s="3"/>
      <c r="B133" s="1"/>
      <c r="C133" s="4"/>
      <c r="D133" s="4"/>
      <c r="E133" s="4"/>
      <c r="F133" s="4"/>
      <c r="G133" s="4"/>
      <c r="H133" s="4"/>
      <c r="I133" s="4"/>
      <c r="J133" s="4"/>
      <c r="K133" s="4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s="5" customFormat="1" x14ac:dyDescent="0.25">
      <c r="A134" s="3"/>
      <c r="B134" s="1"/>
      <c r="C134" s="4"/>
      <c r="D134" s="4"/>
      <c r="E134" s="4"/>
      <c r="F134" s="4"/>
      <c r="G134" s="4"/>
      <c r="H134" s="4"/>
      <c r="I134" s="4"/>
      <c r="J134" s="4"/>
      <c r="K134" s="4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s="5" customFormat="1" x14ac:dyDescent="0.25">
      <c r="A135" s="3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s="5" customFormat="1" x14ac:dyDescent="0.25">
      <c r="A136" s="3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s="5" customFormat="1" x14ac:dyDescent="0.25">
      <c r="A137" s="3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s="5" customFormat="1" x14ac:dyDescent="0.25">
      <c r="A138" s="3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s="5" customFormat="1" x14ac:dyDescent="0.25">
      <c r="A139" s="3"/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s="5" customFormat="1" x14ac:dyDescent="0.25">
      <c r="A140" s="3"/>
      <c r="B140" s="1"/>
      <c r="C140" s="4"/>
      <c r="D140" s="4"/>
      <c r="E140" s="4"/>
      <c r="F140" s="4"/>
      <c r="G140" s="4"/>
      <c r="H140" s="4"/>
      <c r="I140" s="4"/>
      <c r="J140" s="4"/>
      <c r="K140" s="4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s="5" customFormat="1" x14ac:dyDescent="0.25">
      <c r="A141" s="3"/>
      <c r="B141" s="1"/>
      <c r="C141" s="4"/>
      <c r="D141" s="4"/>
      <c r="E141" s="4"/>
      <c r="F141" s="4"/>
      <c r="G141" s="4"/>
      <c r="H141" s="4"/>
      <c r="I141" s="4"/>
      <c r="J141" s="4"/>
      <c r="K141" s="4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s="5" customFormat="1" x14ac:dyDescent="0.25">
      <c r="A142" s="3"/>
      <c r="B142" s="1"/>
      <c r="C142" s="4"/>
      <c r="D142" s="4"/>
      <c r="E142" s="4"/>
      <c r="F142" s="4"/>
      <c r="G142" s="4"/>
      <c r="H142" s="4"/>
      <c r="I142" s="4"/>
      <c r="J142" s="4"/>
      <c r="K142" s="4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s="6" customFormat="1" x14ac:dyDescent="0.25">
      <c r="A143" s="3"/>
      <c r="B143" s="1"/>
      <c r="C143" s="4"/>
      <c r="D143" s="4"/>
      <c r="E143" s="4"/>
      <c r="F143" s="4"/>
      <c r="G143" s="4"/>
      <c r="H143" s="4"/>
      <c r="I143" s="4"/>
      <c r="J143" s="4"/>
      <c r="K143" s="4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s="6" customFormat="1" x14ac:dyDescent="0.25">
      <c r="A144" s="3"/>
      <c r="B144" s="1"/>
      <c r="C144" s="4"/>
      <c r="D144" s="4"/>
      <c r="E144" s="4"/>
      <c r="F144" s="4"/>
      <c r="G144" s="4"/>
      <c r="H144" s="4"/>
      <c r="I144" s="4"/>
      <c r="J144" s="4"/>
      <c r="K144" s="4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s="6" customFormat="1" x14ac:dyDescent="0.25">
      <c r="A145" s="3"/>
      <c r="B145" s="1"/>
      <c r="C145" s="4"/>
      <c r="D145" s="4"/>
      <c r="E145" s="4"/>
      <c r="F145" s="4"/>
      <c r="G145" s="4"/>
      <c r="H145" s="4"/>
      <c r="I145" s="4"/>
      <c r="J145" s="4"/>
      <c r="K145" s="4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s="6" customFormat="1" x14ac:dyDescent="0.25">
      <c r="A146" s="3"/>
      <c r="B146" s="1"/>
      <c r="C146" s="4"/>
      <c r="D146" s="4"/>
      <c r="E146" s="4"/>
      <c r="F146" s="4"/>
      <c r="G146" s="4"/>
      <c r="H146" s="4"/>
      <c r="I146" s="4"/>
      <c r="J146" s="4"/>
      <c r="K146" s="4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s="5" customFormat="1" x14ac:dyDescent="0.25">
      <c r="A147" s="3"/>
      <c r="B147" s="1"/>
      <c r="C147" s="4"/>
      <c r="D147" s="4"/>
      <c r="E147" s="4"/>
      <c r="F147" s="4"/>
      <c r="G147" s="4"/>
      <c r="H147" s="4"/>
      <c r="I147" s="4"/>
      <c r="J147" s="4"/>
      <c r="K147" s="4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s="5" customFormat="1" x14ac:dyDescent="0.25">
      <c r="A148" s="3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s="5" customFormat="1" x14ac:dyDescent="0.25">
      <c r="A149" s="3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s="5" customFormat="1" x14ac:dyDescent="0.25">
      <c r="A150" s="3"/>
      <c r="B150" s="1"/>
      <c r="C150" s="4"/>
      <c r="D150" s="4"/>
      <c r="E150" s="4"/>
      <c r="F150" s="4"/>
      <c r="G150" s="4"/>
      <c r="H150" s="4"/>
      <c r="I150" s="4"/>
      <c r="J150" s="4"/>
      <c r="K150" s="4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s="5" customFormat="1" x14ac:dyDescent="0.25">
      <c r="A151" s="3"/>
      <c r="B151" s="1"/>
      <c r="C151" s="4"/>
      <c r="D151" s="4"/>
      <c r="E151" s="4"/>
      <c r="F151" s="4"/>
      <c r="G151" s="4"/>
      <c r="H151" s="4"/>
      <c r="I151" s="4"/>
      <c r="J151" s="4"/>
      <c r="K151" s="4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s="5" customFormat="1" x14ac:dyDescent="0.25">
      <c r="A152" s="3"/>
      <c r="B152" s="1"/>
      <c r="C152" s="4"/>
      <c r="D152" s="4"/>
      <c r="E152" s="4"/>
      <c r="F152" s="4"/>
      <c r="G152" s="4"/>
      <c r="H152" s="4"/>
      <c r="I152" s="4"/>
      <c r="J152" s="4"/>
      <c r="K152" s="4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s="6" customFormat="1" x14ac:dyDescent="0.25">
      <c r="A153" s="3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s="6" customFormat="1" x14ac:dyDescent="0.25">
      <c r="A154" s="3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s="6" customFormat="1" x14ac:dyDescent="0.25">
      <c r="A155" s="3"/>
      <c r="B155" s="1"/>
      <c r="C155" s="4"/>
      <c r="D155" s="4"/>
      <c r="E155" s="4"/>
      <c r="F155" s="4"/>
      <c r="G155" s="4"/>
      <c r="H155" s="4"/>
      <c r="I155" s="4"/>
      <c r="J155" s="4"/>
      <c r="K155" s="4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s="6" customFormat="1" x14ac:dyDescent="0.25">
      <c r="A156" s="3"/>
      <c r="B156" s="1"/>
      <c r="C156" s="4"/>
      <c r="D156" s="4"/>
      <c r="E156" s="4"/>
      <c r="F156" s="4"/>
      <c r="G156" s="4"/>
      <c r="H156" s="4"/>
      <c r="I156" s="4"/>
      <c r="J156" s="4"/>
      <c r="K156" s="4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s="6" customFormat="1" x14ac:dyDescent="0.25">
      <c r="A157" s="3"/>
      <c r="B157" s="1"/>
      <c r="C157" s="4"/>
      <c r="D157" s="4"/>
      <c r="E157" s="4"/>
      <c r="F157" s="4"/>
      <c r="G157" s="4"/>
      <c r="H157" s="4"/>
      <c r="I157" s="4"/>
      <c r="J157" s="4"/>
      <c r="K157" s="4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s="7" customFormat="1" x14ac:dyDescent="0.25">
      <c r="A158" s="3"/>
      <c r="B158" s="1"/>
      <c r="C158" s="4"/>
      <c r="D158" s="4"/>
      <c r="E158" s="4"/>
      <c r="F158" s="4"/>
      <c r="G158" s="4"/>
      <c r="H158" s="4"/>
      <c r="I158" s="4"/>
      <c r="J158" s="4"/>
      <c r="K158" s="4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s="8" customFormat="1" x14ac:dyDescent="0.25">
      <c r="A159" s="3"/>
      <c r="B159" s="1"/>
      <c r="C159" s="4"/>
      <c r="D159" s="4"/>
      <c r="E159" s="4"/>
      <c r="F159" s="4"/>
      <c r="G159" s="4"/>
      <c r="H159" s="4"/>
      <c r="I159" s="4"/>
      <c r="J159" s="4"/>
      <c r="K159" s="4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s="5" customFormat="1" x14ac:dyDescent="0.25">
      <c r="A160" s="3"/>
      <c r="B160" s="1"/>
      <c r="C160" s="4"/>
      <c r="D160" s="4"/>
      <c r="E160" s="4"/>
      <c r="F160" s="4"/>
      <c r="G160" s="4"/>
      <c r="H160" s="4"/>
      <c r="I160" s="4"/>
      <c r="J160" s="4"/>
      <c r="K160" s="4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s="5" customFormat="1" x14ac:dyDescent="0.25">
      <c r="A161" s="3"/>
      <c r="B161" s="1"/>
      <c r="C161" s="4"/>
      <c r="D161" s="4"/>
      <c r="E161" s="4"/>
      <c r="F161" s="4"/>
      <c r="G161" s="4"/>
      <c r="H161" s="4"/>
      <c r="I161" s="4"/>
      <c r="J161" s="4"/>
      <c r="K161" s="4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s="5" customFormat="1" x14ac:dyDescent="0.25">
      <c r="A162" s="3"/>
      <c r="B162" s="1"/>
      <c r="C162" s="4"/>
      <c r="D162" s="4"/>
      <c r="E162" s="4"/>
      <c r="F162" s="4"/>
      <c r="G162" s="4"/>
      <c r="H162" s="4"/>
      <c r="I162" s="4"/>
      <c r="J162" s="4"/>
      <c r="K162" s="4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s="6" customFormat="1" x14ac:dyDescent="0.25">
      <c r="A163" s="3"/>
      <c r="B163" s="1"/>
      <c r="C163" s="4"/>
      <c r="D163" s="4"/>
      <c r="E163" s="4"/>
      <c r="F163" s="4"/>
      <c r="G163" s="4"/>
      <c r="H163" s="4"/>
      <c r="I163" s="4"/>
      <c r="J163" s="4"/>
      <c r="K163" s="4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s="5" customFormat="1" x14ac:dyDescent="0.25">
      <c r="A164" s="3"/>
      <c r="B164" s="1"/>
      <c r="C164" s="4"/>
      <c r="D164" s="4"/>
      <c r="E164" s="4"/>
      <c r="F164" s="4"/>
      <c r="G164" s="4"/>
      <c r="H164" s="4"/>
      <c r="I164" s="4"/>
      <c r="J164" s="4"/>
      <c r="K164" s="4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s="5" customFormat="1" x14ac:dyDescent="0.25">
      <c r="A165" s="3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s="5" customFormat="1" x14ac:dyDescent="0.25">
      <c r="A166" s="3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s="5" customFormat="1" x14ac:dyDescent="0.25">
      <c r="A167" s="3"/>
      <c r="B167" s="1"/>
      <c r="C167" s="4"/>
      <c r="D167" s="4"/>
      <c r="E167" s="4"/>
      <c r="F167" s="4"/>
      <c r="G167" s="4"/>
      <c r="H167" s="4"/>
      <c r="I167" s="4"/>
      <c r="J167" s="4"/>
      <c r="K167" s="4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s="5" customFormat="1" x14ac:dyDescent="0.25">
      <c r="A168" s="3"/>
      <c r="B168" s="1"/>
      <c r="C168" s="4"/>
      <c r="D168" s="4"/>
      <c r="E168" s="4"/>
      <c r="F168" s="4"/>
      <c r="G168" s="4"/>
      <c r="H168" s="4"/>
      <c r="I168" s="4"/>
      <c r="J168" s="4"/>
      <c r="K168" s="4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s="5" customFormat="1" x14ac:dyDescent="0.25">
      <c r="A169" s="3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s="5" customFormat="1" x14ac:dyDescent="0.25">
      <c r="A170" s="3"/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s="5" customFormat="1" x14ac:dyDescent="0.25">
      <c r="A171" s="3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s="6" customFormat="1" x14ac:dyDescent="0.25">
      <c r="A172" s="3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s="6" customFormat="1" x14ac:dyDescent="0.25">
      <c r="A173" s="3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s="6" customFormat="1" x14ac:dyDescent="0.25">
      <c r="A174" s="3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s="6" customFormat="1" x14ac:dyDescent="0.25">
      <c r="A175" s="3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s="6" customFormat="1" x14ac:dyDescent="0.25">
      <c r="A176" s="3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s="5" customFormat="1" x14ac:dyDescent="0.25">
      <c r="A177" s="3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s="5" customFormat="1" x14ac:dyDescent="0.25">
      <c r="A178" s="3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s="5" customFormat="1" x14ac:dyDescent="0.25">
      <c r="A179" s="3"/>
      <c r="B179" s="1"/>
      <c r="C179" s="4"/>
      <c r="D179" s="4"/>
      <c r="E179" s="4"/>
      <c r="F179" s="4"/>
      <c r="G179" s="4"/>
      <c r="H179" s="4"/>
      <c r="I179" s="4"/>
      <c r="J179" s="4"/>
      <c r="K179" s="4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s="5" customFormat="1" x14ac:dyDescent="0.25">
      <c r="A180" s="3"/>
      <c r="B180" s="1"/>
      <c r="C180" s="4"/>
      <c r="D180" s="4"/>
      <c r="E180" s="4"/>
      <c r="F180" s="4"/>
      <c r="G180" s="4"/>
      <c r="H180" s="4"/>
      <c r="I180" s="4"/>
      <c r="J180" s="4"/>
      <c r="K180" s="4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s="5" customFormat="1" x14ac:dyDescent="0.25">
      <c r="A181" s="3"/>
      <c r="B181" s="1"/>
      <c r="C181" s="4"/>
      <c r="D181" s="4"/>
      <c r="E181" s="4"/>
      <c r="F181" s="4"/>
      <c r="G181" s="4"/>
      <c r="H181" s="4"/>
      <c r="I181" s="4"/>
      <c r="J181" s="4"/>
      <c r="K181" s="4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s="5" customFormat="1" x14ac:dyDescent="0.25">
      <c r="A182" s="3"/>
      <c r="B182" s="1"/>
      <c r="C182" s="4"/>
      <c r="D182" s="4"/>
      <c r="E182" s="4"/>
      <c r="F182" s="4"/>
      <c r="G182" s="4"/>
      <c r="H182" s="4"/>
      <c r="I182" s="4"/>
      <c r="J182" s="4"/>
      <c r="K182" s="4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s="5" customFormat="1" x14ac:dyDescent="0.25">
      <c r="A183" s="3"/>
      <c r="B183" s="1"/>
      <c r="C183" s="4"/>
      <c r="D183" s="4"/>
      <c r="E183" s="4"/>
      <c r="F183" s="4"/>
      <c r="G183" s="4"/>
      <c r="H183" s="4"/>
      <c r="I183" s="4"/>
      <c r="J183" s="4"/>
      <c r="K183" s="4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s="5" customFormat="1" x14ac:dyDescent="0.25">
      <c r="A184" s="3"/>
      <c r="B184" s="1"/>
      <c r="C184" s="4"/>
      <c r="D184" s="4"/>
      <c r="E184" s="4"/>
      <c r="F184" s="4"/>
      <c r="G184" s="4"/>
      <c r="H184" s="4"/>
      <c r="I184" s="4"/>
      <c r="J184" s="4"/>
      <c r="K184" s="4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s="5" customFormat="1" x14ac:dyDescent="0.25">
      <c r="A185" s="3"/>
      <c r="B185" s="1"/>
      <c r="C185" s="4"/>
      <c r="D185" s="4"/>
      <c r="E185" s="4"/>
      <c r="F185" s="4"/>
      <c r="G185" s="4"/>
      <c r="H185" s="4"/>
      <c r="I185" s="4"/>
      <c r="J185" s="4"/>
      <c r="K185" s="4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s="6" customFormat="1" x14ac:dyDescent="0.25">
      <c r="A186" s="3"/>
      <c r="B186" s="1"/>
      <c r="C186" s="4"/>
      <c r="D186" s="4"/>
      <c r="E186" s="4"/>
      <c r="F186" s="4"/>
      <c r="G186" s="4"/>
      <c r="H186" s="4"/>
      <c r="I186" s="4"/>
      <c r="J186" s="4"/>
      <c r="K186" s="4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s="6" customFormat="1" x14ac:dyDescent="0.25">
      <c r="A187" s="3"/>
      <c r="B187" s="1"/>
      <c r="C187" s="4"/>
      <c r="D187" s="4"/>
      <c r="E187" s="4"/>
      <c r="F187" s="4"/>
      <c r="G187" s="4"/>
      <c r="H187" s="4"/>
      <c r="I187" s="4"/>
      <c r="J187" s="4"/>
      <c r="K187" s="4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s="6" customFormat="1" x14ac:dyDescent="0.25">
      <c r="A188" s="3"/>
      <c r="B188" s="1"/>
      <c r="C188" s="4"/>
      <c r="D188" s="4"/>
      <c r="E188" s="4"/>
      <c r="F188" s="4"/>
      <c r="G188" s="4"/>
      <c r="H188" s="4"/>
      <c r="I188" s="4"/>
      <c r="J188" s="4"/>
      <c r="K188" s="4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s="5" customFormat="1" x14ac:dyDescent="0.25">
      <c r="A189" s="3"/>
      <c r="B189" s="1"/>
      <c r="C189" s="4"/>
      <c r="D189" s="4"/>
      <c r="E189" s="4"/>
      <c r="F189" s="4"/>
      <c r="G189" s="4"/>
      <c r="H189" s="4"/>
      <c r="I189" s="4"/>
      <c r="J189" s="4"/>
      <c r="K189" s="4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s="5" customFormat="1" x14ac:dyDescent="0.25">
      <c r="A190" s="3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s="5" customFormat="1" x14ac:dyDescent="0.25">
      <c r="A191" s="3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s="5" customFormat="1" x14ac:dyDescent="0.25">
      <c r="A192" s="3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s="5" customFormat="1" x14ac:dyDescent="0.25">
      <c r="A193" s="3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s="5" customFormat="1" x14ac:dyDescent="0.25">
      <c r="A194" s="3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s="5" customFormat="1" x14ac:dyDescent="0.25">
      <c r="A195" s="3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s="6" customFormat="1" x14ac:dyDescent="0.25">
      <c r="A196" s="3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s="5" customFormat="1" x14ac:dyDescent="0.25">
      <c r="A197" s="3"/>
      <c r="B197" s="1"/>
      <c r="C197" s="4"/>
      <c r="D197" s="4"/>
      <c r="E197" s="4"/>
      <c r="F197" s="4"/>
      <c r="G197" s="4"/>
      <c r="H197" s="4"/>
      <c r="I197" s="4"/>
      <c r="J197" s="4"/>
      <c r="K197" s="4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s="5" customFormat="1" x14ac:dyDescent="0.25">
      <c r="A198" s="3"/>
      <c r="B198" s="1"/>
      <c r="C198" s="4"/>
      <c r="D198" s="4"/>
      <c r="E198" s="4"/>
      <c r="F198" s="4"/>
      <c r="G198" s="4"/>
      <c r="H198" s="4"/>
      <c r="I198" s="4"/>
      <c r="J198" s="4"/>
      <c r="K198" s="4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s="5" customFormat="1" x14ac:dyDescent="0.25">
      <c r="A199" s="3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s="5" customFormat="1" x14ac:dyDescent="0.25">
      <c r="A200" s="3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s="5" customFormat="1" x14ac:dyDescent="0.25">
      <c r="A201" s="3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s="5" customFormat="1" x14ac:dyDescent="0.25">
      <c r="A202" s="3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s="5" customFormat="1" x14ac:dyDescent="0.25">
      <c r="A203" s="3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s="5" customFormat="1" x14ac:dyDescent="0.25">
      <c r="A204" s="3"/>
      <c r="B204" s="1"/>
      <c r="C204" s="4"/>
      <c r="D204" s="4"/>
      <c r="E204" s="4"/>
      <c r="F204" s="4"/>
      <c r="G204" s="4"/>
      <c r="H204" s="4"/>
      <c r="I204" s="4"/>
      <c r="J204" s="4"/>
      <c r="K204" s="4"/>
      <c r="L204" s="2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s="5" customFormat="1" x14ac:dyDescent="0.25">
      <c r="A205" s="3"/>
      <c r="B205" s="1"/>
      <c r="C205" s="4"/>
      <c r="D205" s="4"/>
      <c r="E205" s="4"/>
      <c r="F205" s="4"/>
      <c r="G205" s="4"/>
      <c r="H205" s="4"/>
      <c r="I205" s="4"/>
      <c r="J205" s="4"/>
      <c r="K205" s="4"/>
      <c r="L205" s="2"/>
      <c r="M205" s="3"/>
      <c r="N205" s="3"/>
      <c r="O205" s="3"/>
      <c r="P205" s="3"/>
      <c r="Q205" s="3"/>
      <c r="R205" s="3"/>
      <c r="S205" s="3"/>
      <c r="T205" s="3"/>
      <c r="U205" s="3"/>
      <c r="V205" s="3"/>
    </row>
  </sheetData>
  <mergeCells count="106">
    <mergeCell ref="G75:L75"/>
    <mergeCell ref="M75:V75"/>
    <mergeCell ref="A67:B67"/>
    <mergeCell ref="G67:L67"/>
    <mergeCell ref="M16:W16"/>
    <mergeCell ref="A15:B15"/>
    <mergeCell ref="G15:L15"/>
    <mergeCell ref="A16:B16"/>
    <mergeCell ref="G78:L78"/>
    <mergeCell ref="M78:V78"/>
    <mergeCell ref="A62:B62"/>
    <mergeCell ref="G62:L62"/>
    <mergeCell ref="M62:V62"/>
    <mergeCell ref="A63:B63"/>
    <mergeCell ref="G63:L63"/>
    <mergeCell ref="M63:V63"/>
    <mergeCell ref="M74:V74"/>
    <mergeCell ref="A75:B75"/>
    <mergeCell ref="M68:V68"/>
    <mergeCell ref="A69:B69"/>
    <mergeCell ref="G69:L69"/>
    <mergeCell ref="M69:V69"/>
    <mergeCell ref="A1:L1"/>
    <mergeCell ref="W3:W4"/>
    <mergeCell ref="P3:R4"/>
    <mergeCell ref="S3:U4"/>
    <mergeCell ref="V3:V4"/>
    <mergeCell ref="A3:A4"/>
    <mergeCell ref="B3:B4"/>
    <mergeCell ref="C3:F3"/>
    <mergeCell ref="G3:J3"/>
    <mergeCell ref="K3:K4"/>
    <mergeCell ref="A14:B14"/>
    <mergeCell ref="G14:L14"/>
    <mergeCell ref="V5:W5"/>
    <mergeCell ref="M6:W6"/>
    <mergeCell ref="C16:F16"/>
    <mergeCell ref="G16:L16"/>
    <mergeCell ref="A2:O2"/>
    <mergeCell ref="A6:B6"/>
    <mergeCell ref="C6:F6"/>
    <mergeCell ref="G6:L6"/>
    <mergeCell ref="A13:B13"/>
    <mergeCell ref="G13:L13"/>
    <mergeCell ref="L3:L4"/>
    <mergeCell ref="M3:O4"/>
    <mergeCell ref="M26:W26"/>
    <mergeCell ref="A23:B23"/>
    <mergeCell ref="G23:L23"/>
    <mergeCell ref="A24:B24"/>
    <mergeCell ref="G24:L24"/>
    <mergeCell ref="A25:B25"/>
    <mergeCell ref="G25:L25"/>
    <mergeCell ref="A68:B68"/>
    <mergeCell ref="G68:L68"/>
    <mergeCell ref="A26:B26"/>
    <mergeCell ref="C26:F26"/>
    <mergeCell ref="G26:L26"/>
    <mergeCell ref="A41:B41"/>
    <mergeCell ref="G41:L41"/>
    <mergeCell ref="M61:V61"/>
    <mergeCell ref="A43:B43"/>
    <mergeCell ref="G43:L43"/>
    <mergeCell ref="V44:W44"/>
    <mergeCell ref="V45:W45"/>
    <mergeCell ref="M67:V67"/>
    <mergeCell ref="A42:B42"/>
    <mergeCell ref="G42:L42"/>
    <mergeCell ref="A81:B81"/>
    <mergeCell ref="C81:F81"/>
    <mergeCell ref="G81:L81"/>
    <mergeCell ref="A76:B76"/>
    <mergeCell ref="C76:F76"/>
    <mergeCell ref="G76:L76"/>
    <mergeCell ref="A61:B61"/>
    <mergeCell ref="G61:L61"/>
    <mergeCell ref="M84:W84"/>
    <mergeCell ref="M85:W85"/>
    <mergeCell ref="A83:B83"/>
    <mergeCell ref="A70:B70"/>
    <mergeCell ref="C70:F70"/>
    <mergeCell ref="G70:L70"/>
    <mergeCell ref="A73:B73"/>
    <mergeCell ref="G73:L73"/>
    <mergeCell ref="M73:V73"/>
    <mergeCell ref="A74:B74"/>
    <mergeCell ref="A78:B78"/>
    <mergeCell ref="A85:B85"/>
    <mergeCell ref="G85:L85"/>
    <mergeCell ref="A82:B82"/>
    <mergeCell ref="G82:L82"/>
    <mergeCell ref="A84:B84"/>
    <mergeCell ref="G84:L84"/>
    <mergeCell ref="A79:B79"/>
    <mergeCell ref="G79:L79"/>
    <mergeCell ref="A80:B80"/>
    <mergeCell ref="G83:L83"/>
    <mergeCell ref="V64:W64"/>
    <mergeCell ref="M70:W70"/>
    <mergeCell ref="M76:W76"/>
    <mergeCell ref="M81:W81"/>
    <mergeCell ref="M82:W82"/>
    <mergeCell ref="G74:L74"/>
    <mergeCell ref="M79:V79"/>
    <mergeCell ref="G80:L80"/>
    <mergeCell ref="M80:V80"/>
  </mergeCells>
  <pageMargins left="0.7" right="0.7" top="0.75" bottom="0.75" header="0.3" footer="0.3"/>
  <pageSetup paperSize="9" orientation="portrait" r:id="rId1"/>
  <ignoredErrors>
    <ignoredError sqref="E8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CE87-0829-47DB-8F14-16480186DAD1}">
  <dimension ref="A1:E9"/>
  <sheetViews>
    <sheetView workbookViewId="0">
      <selection activeCell="B9" sqref="B9"/>
    </sheetView>
  </sheetViews>
  <sheetFormatPr defaultColWidth="9.33203125" defaultRowHeight="14.4" x14ac:dyDescent="0.3"/>
  <cols>
    <col min="1" max="1" width="22" style="20" bestFit="1" customWidth="1"/>
    <col min="2" max="2" width="23.6640625" style="20" bestFit="1" customWidth="1"/>
    <col min="3" max="3" width="9.33203125" style="20"/>
    <col min="4" max="4" width="24" style="20" bestFit="1" customWidth="1"/>
    <col min="5" max="16384" width="9.33203125" style="20"/>
  </cols>
  <sheetData>
    <row r="1" spans="1:5" x14ac:dyDescent="0.3">
      <c r="A1" s="20" t="s">
        <v>3</v>
      </c>
      <c r="B1" s="20" t="s">
        <v>4</v>
      </c>
      <c r="C1" s="20" t="s">
        <v>0</v>
      </c>
      <c r="D1" s="20" t="s">
        <v>1</v>
      </c>
      <c r="E1" s="20" t="s">
        <v>2</v>
      </c>
    </row>
    <row r="2" spans="1:5" x14ac:dyDescent="0.3">
      <c r="A2" s="20" t="s">
        <v>5</v>
      </c>
      <c r="B2" s="20" t="s">
        <v>6</v>
      </c>
      <c r="C2" s="20" t="s">
        <v>0</v>
      </c>
      <c r="D2" s="20" t="s">
        <v>1</v>
      </c>
      <c r="E2" s="20" t="s">
        <v>2</v>
      </c>
    </row>
    <row r="3" spans="1:5" x14ac:dyDescent="0.3">
      <c r="A3" s="20" t="s">
        <v>7</v>
      </c>
      <c r="B3" s="20" t="s">
        <v>8</v>
      </c>
      <c r="C3" s="20" t="s">
        <v>9</v>
      </c>
      <c r="D3" s="20" t="s">
        <v>10</v>
      </c>
    </row>
    <row r="4" spans="1:5" x14ac:dyDescent="0.3">
      <c r="A4" s="20" t="s">
        <v>11</v>
      </c>
      <c r="B4" s="20" t="s">
        <v>12</v>
      </c>
      <c r="D4" s="20" t="s">
        <v>9</v>
      </c>
    </row>
    <row r="5" spans="1:5" x14ac:dyDescent="0.3">
      <c r="B5" s="20" t="s">
        <v>13</v>
      </c>
    </row>
    <row r="6" spans="1:5" x14ac:dyDescent="0.3">
      <c r="B6" s="20" t="s">
        <v>14</v>
      </c>
    </row>
    <row r="7" spans="1:5" x14ac:dyDescent="0.3">
      <c r="B7" s="20" t="s">
        <v>15</v>
      </c>
    </row>
    <row r="8" spans="1:5" x14ac:dyDescent="0.3">
      <c r="B8" s="20" t="s">
        <v>16</v>
      </c>
    </row>
    <row r="9" spans="1:5" x14ac:dyDescent="0.3">
      <c r="B9" s="20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mesterszak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lastPrinted>2017-01-27T08:23:00Z</cp:lastPrinted>
  <dcterms:created xsi:type="dcterms:W3CDTF">2009-11-09T08:26:21Z</dcterms:created>
  <dcterms:modified xsi:type="dcterms:W3CDTF">2024-12-18T10:13:44Z</dcterms:modified>
</cp:coreProperties>
</file>