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nyelvi követelmény_2023\nyelvi követelményes hálók\alapszak\"/>
    </mc:Choice>
  </mc:AlternateContent>
  <xr:revisionPtr revIDLastSave="0" documentId="13_ncr:1_{F3A8C2A3-C6F2-4CE2-844B-2867EB51F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örnyezetkutató_specializáció" sheetId="6" r:id="rId1"/>
    <sheet name="meteorológus_specializáció" sheetId="7" r:id="rId2"/>
    <sheet name="szaknyelvi ismeretek" sheetId="8" r:id="rId3"/>
  </sheets>
  <definedNames>
    <definedName name="_xlnm._FilterDatabase" localSheetId="0" hidden="1">környezetkutató_specializáció!$A$3:$W$68</definedName>
    <definedName name="_xlnm._FilterDatabase" localSheetId="1" hidden="1">meteorológus_specializáció!$A$3:$W$68</definedName>
    <definedName name="_xlnm.Print_Area" localSheetId="0">környezetkutató_specializáció!$A$1:$H$106</definedName>
    <definedName name="_xlnm.Print_Area" localSheetId="1">meteorológus_specializáció!$A$1:$H$73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5" i="7" l="1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I75" i="7"/>
  <c r="H73" i="7"/>
  <c r="G73" i="7"/>
  <c r="F73" i="7"/>
  <c r="E73" i="7"/>
  <c r="D73" i="7"/>
  <c r="C73" i="7"/>
  <c r="I72" i="7"/>
  <c r="H71" i="7"/>
  <c r="G71" i="7"/>
  <c r="F71" i="7"/>
  <c r="E71" i="7"/>
  <c r="D71" i="7"/>
  <c r="C71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17" i="7"/>
  <c r="H77" i="7" s="1"/>
  <c r="H107" i="7" s="1"/>
  <c r="G17" i="7"/>
  <c r="F17" i="7"/>
  <c r="E17" i="7"/>
  <c r="D17" i="7"/>
  <c r="C17" i="7"/>
  <c r="H16" i="7"/>
  <c r="G16" i="7"/>
  <c r="F16" i="7"/>
  <c r="E16" i="7"/>
  <c r="E76" i="7" s="1"/>
  <c r="D16" i="7"/>
  <c r="C16" i="7"/>
  <c r="C76" i="7" s="1"/>
  <c r="H15" i="7"/>
  <c r="G15" i="7"/>
  <c r="F15" i="7"/>
  <c r="E15" i="7"/>
  <c r="D15" i="7"/>
  <c r="C15" i="7"/>
  <c r="I104" i="6"/>
  <c r="H102" i="6"/>
  <c r="G102" i="6"/>
  <c r="F102" i="6"/>
  <c r="E102" i="6"/>
  <c r="D102" i="6"/>
  <c r="C102" i="6"/>
  <c r="H101" i="6"/>
  <c r="G101" i="6"/>
  <c r="F101" i="6"/>
  <c r="E101" i="6"/>
  <c r="D101" i="6"/>
  <c r="C101" i="6"/>
  <c r="H100" i="6"/>
  <c r="G100" i="6"/>
  <c r="F100" i="6"/>
  <c r="E100" i="6"/>
  <c r="D100" i="6"/>
  <c r="C100" i="6"/>
  <c r="I75" i="6"/>
  <c r="H73" i="6"/>
  <c r="G73" i="6"/>
  <c r="F73" i="6"/>
  <c r="E73" i="6"/>
  <c r="D73" i="6"/>
  <c r="C73" i="6"/>
  <c r="I72" i="6"/>
  <c r="H71" i="6"/>
  <c r="G71" i="6"/>
  <c r="F71" i="6"/>
  <c r="E71" i="6"/>
  <c r="D71" i="6"/>
  <c r="C71" i="6"/>
  <c r="H68" i="6"/>
  <c r="G68" i="6"/>
  <c r="F68" i="6"/>
  <c r="E68" i="6"/>
  <c r="D68" i="6"/>
  <c r="C68" i="6"/>
  <c r="H67" i="6"/>
  <c r="G67" i="6"/>
  <c r="F67" i="6"/>
  <c r="E67" i="6"/>
  <c r="D67" i="6"/>
  <c r="C67" i="6"/>
  <c r="H66" i="6"/>
  <c r="G66" i="6"/>
  <c r="F66" i="6"/>
  <c r="E66" i="6"/>
  <c r="D66" i="6"/>
  <c r="C66" i="6"/>
  <c r="H62" i="6"/>
  <c r="G62" i="6"/>
  <c r="F62" i="6"/>
  <c r="E62" i="6"/>
  <c r="D62" i="6"/>
  <c r="C62" i="6"/>
  <c r="H61" i="6"/>
  <c r="G61" i="6"/>
  <c r="F61" i="6"/>
  <c r="E61" i="6"/>
  <c r="D61" i="6"/>
  <c r="C61" i="6"/>
  <c r="H60" i="6"/>
  <c r="G60" i="6"/>
  <c r="F60" i="6"/>
  <c r="E60" i="6"/>
  <c r="D60" i="6"/>
  <c r="C60" i="6"/>
  <c r="H57" i="6"/>
  <c r="G57" i="6"/>
  <c r="F57" i="6"/>
  <c r="E57" i="6"/>
  <c r="D57" i="6"/>
  <c r="C57" i="6"/>
  <c r="H56" i="6"/>
  <c r="G56" i="6"/>
  <c r="F56" i="6"/>
  <c r="E56" i="6"/>
  <c r="D56" i="6"/>
  <c r="C56" i="6"/>
  <c r="H55" i="6"/>
  <c r="G55" i="6"/>
  <c r="F55" i="6"/>
  <c r="E55" i="6"/>
  <c r="D55" i="6"/>
  <c r="C55" i="6"/>
  <c r="H46" i="6"/>
  <c r="G46" i="6"/>
  <c r="F46" i="6"/>
  <c r="E46" i="6"/>
  <c r="D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36" i="6"/>
  <c r="G36" i="6"/>
  <c r="G77" i="6" s="1"/>
  <c r="G106" i="6" s="1"/>
  <c r="F36" i="6"/>
  <c r="E36" i="6"/>
  <c r="D36" i="6"/>
  <c r="C36" i="6"/>
  <c r="H35" i="6"/>
  <c r="G35" i="6"/>
  <c r="F35" i="6"/>
  <c r="E35" i="6"/>
  <c r="D35" i="6"/>
  <c r="C35" i="6"/>
  <c r="H34" i="6"/>
  <c r="G34" i="6"/>
  <c r="F34" i="6"/>
  <c r="E34" i="6"/>
  <c r="D34" i="6"/>
  <c r="C34" i="6"/>
  <c r="H17" i="6"/>
  <c r="G17" i="6"/>
  <c r="F17" i="6"/>
  <c r="E17" i="6"/>
  <c r="E77" i="6" s="1"/>
  <c r="D17" i="6"/>
  <c r="C17" i="6"/>
  <c r="H16" i="6"/>
  <c r="H76" i="6" s="1"/>
  <c r="H105" i="6" s="1"/>
  <c r="G16" i="6"/>
  <c r="G76" i="6" s="1"/>
  <c r="G105" i="6" s="1"/>
  <c r="F16" i="6"/>
  <c r="E16" i="6"/>
  <c r="D16" i="6"/>
  <c r="C16" i="6"/>
  <c r="C76" i="6" s="1"/>
  <c r="H15" i="6"/>
  <c r="G15" i="6"/>
  <c r="F15" i="6"/>
  <c r="E15" i="6"/>
  <c r="D15" i="6"/>
  <c r="C15" i="6"/>
  <c r="H77" i="6" l="1"/>
  <c r="H106" i="6" s="1"/>
  <c r="F76" i="6"/>
  <c r="F105" i="6" s="1"/>
  <c r="D76" i="7"/>
  <c r="H76" i="7"/>
  <c r="H106" i="7" s="1"/>
  <c r="E76" i="6"/>
  <c r="E105" i="6" s="1"/>
  <c r="D77" i="7"/>
  <c r="D107" i="7" s="1"/>
  <c r="D77" i="6"/>
  <c r="D106" i="6" s="1"/>
  <c r="G77" i="7"/>
  <c r="G107" i="7" s="1"/>
  <c r="C77" i="7"/>
  <c r="C107" i="7" s="1"/>
  <c r="F77" i="7"/>
  <c r="F107" i="7" s="1"/>
  <c r="E106" i="7"/>
  <c r="I102" i="7"/>
  <c r="I103" i="7"/>
  <c r="F76" i="7"/>
  <c r="F106" i="7" s="1"/>
  <c r="G76" i="7"/>
  <c r="G106" i="7" s="1"/>
  <c r="I15" i="7"/>
  <c r="I16" i="7"/>
  <c r="I17" i="7"/>
  <c r="I34" i="7"/>
  <c r="I35" i="7"/>
  <c r="I36" i="7"/>
  <c r="I44" i="7"/>
  <c r="I45" i="7"/>
  <c r="I46" i="7"/>
  <c r="I55" i="7"/>
  <c r="I56" i="7"/>
  <c r="I57" i="7"/>
  <c r="I60" i="7"/>
  <c r="I61" i="7"/>
  <c r="I62" i="7"/>
  <c r="I66" i="7"/>
  <c r="I67" i="7"/>
  <c r="I68" i="7"/>
  <c r="I71" i="7"/>
  <c r="D106" i="7"/>
  <c r="I73" i="7"/>
  <c r="E77" i="7"/>
  <c r="E107" i="7" s="1"/>
  <c r="I101" i="7"/>
  <c r="C106" i="7"/>
  <c r="E106" i="6"/>
  <c r="F77" i="6"/>
  <c r="F106" i="6" s="1"/>
  <c r="I15" i="6"/>
  <c r="I16" i="6"/>
  <c r="I17" i="6"/>
  <c r="I34" i="6"/>
  <c r="I35" i="6"/>
  <c r="C77" i="6"/>
  <c r="C106" i="6" s="1"/>
  <c r="I44" i="6"/>
  <c r="I45" i="6"/>
  <c r="I46" i="6"/>
  <c r="I55" i="6"/>
  <c r="I56" i="6"/>
  <c r="I57" i="6"/>
  <c r="I60" i="6"/>
  <c r="I61" i="6"/>
  <c r="I62" i="6"/>
  <c r="I66" i="6"/>
  <c r="I67" i="6"/>
  <c r="I68" i="6"/>
  <c r="I71" i="6"/>
  <c r="D76" i="6"/>
  <c r="D105" i="6" s="1"/>
  <c r="I73" i="6"/>
  <c r="I100" i="6"/>
  <c r="I101" i="6"/>
  <c r="I102" i="6"/>
  <c r="C105" i="6"/>
  <c r="I36" i="6"/>
  <c r="I106" i="6" l="1"/>
  <c r="I77" i="7"/>
  <c r="I107" i="7"/>
  <c r="I76" i="7"/>
  <c r="I106" i="7"/>
  <c r="I77" i="6"/>
  <c r="I76" i="6"/>
  <c r="I105" i="6"/>
</calcChain>
</file>

<file path=xl/sharedStrings.xml><?xml version="1.0" encoding="utf-8"?>
<sst xmlns="http://schemas.openxmlformats.org/spreadsheetml/2006/main" count="898" uniqueCount="263">
  <si>
    <t>gy</t>
  </si>
  <si>
    <t>Bevezetés a biológiába 1.</t>
  </si>
  <si>
    <t>Tárnok Krisztián</t>
  </si>
  <si>
    <t>ktangeol1g17ea</t>
  </si>
  <si>
    <t xml:space="preserve">Geológiai alapok 1. </t>
  </si>
  <si>
    <t>Szabó Csaba</t>
  </si>
  <si>
    <t>Zsélyné Ujvári Mária</t>
  </si>
  <si>
    <t>Matematika 1 (Elemi analízis 1)</t>
  </si>
  <si>
    <t>Csomós Petra</t>
  </si>
  <si>
    <t>ktanmat1m17ga</t>
  </si>
  <si>
    <t xml:space="preserve">Matematika 1. gyakorlat </t>
  </si>
  <si>
    <t>ktannovallb17ga</t>
  </si>
  <si>
    <t xml:space="preserve">Növény- és állatismeret </t>
  </si>
  <si>
    <t>Tóth Zoltán</t>
  </si>
  <si>
    <t>Csanád Máté</t>
  </si>
  <si>
    <t>Növény- és állatismereti terepgyakorlat</t>
  </si>
  <si>
    <t>ktanmeteog17ea</t>
  </si>
  <si>
    <t xml:space="preserve">Meteorológia előadás </t>
  </si>
  <si>
    <t>Bevezetés az ásványtanba</t>
  </si>
  <si>
    <t>Weiszburg Tamás</t>
  </si>
  <si>
    <t xml:space="preserve">Ásványtan laborgyakorlat </t>
  </si>
  <si>
    <t>Terepgyakorlat (ásványtan)</t>
  </si>
  <si>
    <t>ktangeol2g17ga</t>
  </si>
  <si>
    <t xml:space="preserve">Geológiai alapok 2. </t>
  </si>
  <si>
    <t>Szente István</t>
  </si>
  <si>
    <t xml:space="preserve">Bevezetés a biológiába 2. </t>
  </si>
  <si>
    <t>Hajnik Tünde</t>
  </si>
  <si>
    <t>ktangisg17ga</t>
  </si>
  <si>
    <t>Térképismeret és geoinformációs rendszerek</t>
  </si>
  <si>
    <t>Kovács Béla</t>
  </si>
  <si>
    <t>ktankfoldtg18ga</t>
  </si>
  <si>
    <t>Környezetföldtan gyakorlat</t>
  </si>
  <si>
    <t>ft2viztud0g17ea</t>
  </si>
  <si>
    <t>ktanmikrobb17ea</t>
  </si>
  <si>
    <t xml:space="preserve">Általános mikrobiológia előadás </t>
  </si>
  <si>
    <t>ktanmikrobb17la</t>
  </si>
  <si>
    <t>Felföldi Tamás</t>
  </si>
  <si>
    <t xml:space="preserve">Mikrobiológia laborgyakorlat </t>
  </si>
  <si>
    <t xml:space="preserve">Környezetfizika előadás </t>
  </si>
  <si>
    <t>Kiss Ádám</t>
  </si>
  <si>
    <t>ktankfiz1f17la</t>
  </si>
  <si>
    <t>Környezetfizika laborgyakorlat 1.</t>
  </si>
  <si>
    <t xml:space="preserve">Talajtan </t>
  </si>
  <si>
    <t>Szalai Zoltán</t>
  </si>
  <si>
    <t>Török János</t>
  </si>
  <si>
    <t>Kalapos Tibor</t>
  </si>
  <si>
    <t xml:space="preserve">Bevezetés a környezettudományba </t>
  </si>
  <si>
    <t>Takács-Sánta András</t>
  </si>
  <si>
    <t xml:space="preserve">Bevezetés a víztudományba </t>
  </si>
  <si>
    <t>Mádlné Szőnyi Judit</t>
  </si>
  <si>
    <t xml:space="preserve">Környezetgazdaságtan előadás </t>
  </si>
  <si>
    <t>Kerekes Sándor</t>
  </si>
  <si>
    <t>Mikó János</t>
  </si>
  <si>
    <t xml:space="preserve">Globális ökológia </t>
  </si>
  <si>
    <t xml:space="preserve">A természet- és a környezetvédelem alapjai előadás </t>
  </si>
  <si>
    <t>Angyal Zsuzsanna</t>
  </si>
  <si>
    <t>ktanbecsg17ga</t>
  </si>
  <si>
    <t>Nagyságrendi becslések a földtudományokban</t>
  </si>
  <si>
    <t>Timár Gábor</t>
  </si>
  <si>
    <t>ktanfizkemk17ea</t>
  </si>
  <si>
    <t xml:space="preserve">Fizikai kémiai előadás </t>
  </si>
  <si>
    <t>Turányi Tamás</t>
  </si>
  <si>
    <t>ktananalk17ea</t>
  </si>
  <si>
    <t xml:space="preserve">Analitikai kémia előadás </t>
  </si>
  <si>
    <t>Bánóczi Zoltán</t>
  </si>
  <si>
    <t>ktantechnk17ea</t>
  </si>
  <si>
    <t xml:space="preserve">Környezettechnológia előadás </t>
  </si>
  <si>
    <t>Kardos Levente</t>
  </si>
  <si>
    <t>ktanminosk17ea</t>
  </si>
  <si>
    <t>Környezetminősítés előadás</t>
  </si>
  <si>
    <t>ktankkemk17ea</t>
  </si>
  <si>
    <t xml:space="preserve">Környezetkémia </t>
  </si>
  <si>
    <t>Salma Imre</t>
  </si>
  <si>
    <t>szakdfelka17da</t>
  </si>
  <si>
    <t xml:space="preserve">Szakdolgozati felkészítő </t>
  </si>
  <si>
    <t xml:space="preserve">Szakdolgozati konzultáció </t>
  </si>
  <si>
    <t>Matematika geológusoknak</t>
  </si>
  <si>
    <t>Havasi Ágnes</t>
  </si>
  <si>
    <t>ktananalk17la</t>
  </si>
  <si>
    <t>Analitikai kémia gyakorlat</t>
  </si>
  <si>
    <t>Terepgyakorlat (geológia)</t>
  </si>
  <si>
    <t>ktanalkstam17ea</t>
  </si>
  <si>
    <t xml:space="preserve">Alkalmazott statisztika előadás </t>
  </si>
  <si>
    <t>ktanalkstam17ga</t>
  </si>
  <si>
    <t>Gubicza Jenő</t>
  </si>
  <si>
    <t xml:space="preserve">Alkalmazott statisztika gyakorlat </t>
  </si>
  <si>
    <t>ktanbktszamg19ga</t>
  </si>
  <si>
    <t>Bevezetés a környezettudományi számításokba</t>
  </si>
  <si>
    <t>Hulladékgazdálkodás</t>
  </si>
  <si>
    <t>Jakusch Pál</t>
  </si>
  <si>
    <t>ktankklimga17ga</t>
  </si>
  <si>
    <t>Környezeti klimatológia gyakorlat</t>
  </si>
  <si>
    <t>Szerves kémia és biokémia laborgyakorlat</t>
  </si>
  <si>
    <t>Környezettechnológia laborgyakorlat</t>
  </si>
  <si>
    <t>Láng Emma</t>
  </si>
  <si>
    <t xml:space="preserve">Környezetegészségtan előadás </t>
  </si>
  <si>
    <t>Környezetminősítés laborgyakorlat</t>
  </si>
  <si>
    <t>Ökológia terepgyakorlat</t>
  </si>
  <si>
    <t xml:space="preserve">Geokémia előadás </t>
  </si>
  <si>
    <t>ktankasvg17ga</t>
  </si>
  <si>
    <t>Környezeti ásványtan</t>
  </si>
  <si>
    <t xml:space="preserve">A természet- és környezetvédelem alapjai gyakorlat </t>
  </si>
  <si>
    <t xml:space="preserve">Környezetfizika laborgyakorlat 2. </t>
  </si>
  <si>
    <t>Horváth Ákos</t>
  </si>
  <si>
    <t>ktanktszamg17ga</t>
  </si>
  <si>
    <t>Környezettudományi számítások</t>
  </si>
  <si>
    <t>ft1matfol2m17ea</t>
  </si>
  <si>
    <t>Matematika 2 (Elemi analízis 2)</t>
  </si>
  <si>
    <t>ft1matfol2m17ga</t>
  </si>
  <si>
    <t xml:space="preserve">Matematika 2 (Elemi analízis 2) </t>
  </si>
  <si>
    <t>ft4matfol3m17ea</t>
  </si>
  <si>
    <t xml:space="preserve">Matematika 3 </t>
  </si>
  <si>
    <t>ft4matfol3m17ga</t>
  </si>
  <si>
    <t>Klimatológia</t>
  </si>
  <si>
    <t>metklimat0g17ga</t>
  </si>
  <si>
    <t>Pieczka Ildikó</t>
  </si>
  <si>
    <t>metaltmet1g17ea</t>
  </si>
  <si>
    <t>Általános meteorológia 1</t>
  </si>
  <si>
    <t>Weidinger Tamás</t>
  </si>
  <si>
    <t>Általános meteorológia 2</t>
  </si>
  <si>
    <t>metaltmet2g17ga</t>
  </si>
  <si>
    <t>Mészáros Róbert</t>
  </si>
  <si>
    <t>Légkörfizika 1</t>
  </si>
  <si>
    <t>metlegfiz1g17ga</t>
  </si>
  <si>
    <t>Légkörfizika 2</t>
  </si>
  <si>
    <t>metlegfiz2g17ga</t>
  </si>
  <si>
    <t>metdinmet1g17ea</t>
  </si>
  <si>
    <t>Dinamikus meteorológia 1.</t>
  </si>
  <si>
    <t>metdinmet1g17ga</t>
  </si>
  <si>
    <t>metszinop1g17ea</t>
  </si>
  <si>
    <t>Szinoptikus meteorológia</t>
  </si>
  <si>
    <t>Soósné Dezső Zsuzsanna</t>
  </si>
  <si>
    <t>metszinop1g17la</t>
  </si>
  <si>
    <t>metdinmet2g17ea</t>
  </si>
  <si>
    <t>Dinamikus meteorológia 2</t>
  </si>
  <si>
    <t>metdinmet2g17ga</t>
  </si>
  <si>
    <t>Breuer Hajnalka</t>
  </si>
  <si>
    <t>Pongrácz Rita</t>
  </si>
  <si>
    <t>Szakdolgozati felkészítő</t>
  </si>
  <si>
    <t>bevbiol1b22ea</t>
  </si>
  <si>
    <t>ft1matfol1m22ea</t>
  </si>
  <si>
    <t>bevfiz1f22vo</t>
  </si>
  <si>
    <t>Bevezetés a fizikába 1</t>
  </si>
  <si>
    <t>bevkem1k22va</t>
  </si>
  <si>
    <t>bevkem2k22va</t>
  </si>
  <si>
    <t>Bevezetés a kémiába 1</t>
  </si>
  <si>
    <t>Bevezetés a kémiába 2</t>
  </si>
  <si>
    <t>Zsély István Gyula</t>
  </si>
  <si>
    <t>ktanalkel1k22la</t>
  </si>
  <si>
    <t>Bevezetés a kémiába labor</t>
  </si>
  <si>
    <t>ktanasvanyg22ea</t>
  </si>
  <si>
    <t>ktanasvanyg22la</t>
  </si>
  <si>
    <t>bevbiol2b22ea</t>
  </si>
  <si>
    <t>bevfiz2f22vo</t>
  </si>
  <si>
    <t>Bevezetés a fizikába 2</t>
  </si>
  <si>
    <t>bevkem3k22eo</t>
  </si>
  <si>
    <t>Bevezetés a kémiába 3</t>
  </si>
  <si>
    <t>ktankfizf22ea</t>
  </si>
  <si>
    <t>ktantalajl22va</t>
  </si>
  <si>
    <t>ktanallokob22ea</t>
  </si>
  <si>
    <t>ktannovokob22ea</t>
  </si>
  <si>
    <t>ktanbevkta22ea</t>
  </si>
  <si>
    <t>ktankjoga22ea</t>
  </si>
  <si>
    <t>Környezetjog</t>
  </si>
  <si>
    <t>ktankgazda22ea</t>
  </si>
  <si>
    <t>ktangloboka22ea</t>
  </si>
  <si>
    <t>ktantkvaa22ea</t>
  </si>
  <si>
    <t>ktannovallb22ta</t>
  </si>
  <si>
    <t>Varga Imre</t>
  </si>
  <si>
    <t>ktanszgyaka22za</t>
  </si>
  <si>
    <t>ktanasvanyg22ta</t>
  </si>
  <si>
    <t>ft1matglg0m22ga</t>
  </si>
  <si>
    <t>Hatvani István</t>
  </si>
  <si>
    <t>ktangeolg22ta</t>
  </si>
  <si>
    <t>ktanhullga22ga</t>
  </si>
  <si>
    <t>ktanszkbk22la</t>
  </si>
  <si>
    <t>ktankegtanb22ea</t>
  </si>
  <si>
    <t>Varró Petra</t>
  </si>
  <si>
    <t>ktantechnk22la</t>
  </si>
  <si>
    <t>ktanminosk22la</t>
  </si>
  <si>
    <t>ktanokolb22ta</t>
  </si>
  <si>
    <t>ktangeokemg22ea</t>
  </si>
  <si>
    <t>Harman-Tóth Erzsébet</t>
  </si>
  <si>
    <t>ktantkvaa22ga</t>
  </si>
  <si>
    <t>ktankfiz2f22la</t>
  </si>
  <si>
    <t>metalklim0g22ea</t>
  </si>
  <si>
    <t>Alkalmazott klimatológia</t>
  </si>
  <si>
    <t>ft4vszfol0m22ea</t>
  </si>
  <si>
    <t>Vektorszámítás a földtudományokban</t>
  </si>
  <si>
    <t>ft4vszfol0m17ga</t>
  </si>
  <si>
    <t>metaltmet2g22ea</t>
  </si>
  <si>
    <t>metlegfiz1g22ea</t>
  </si>
  <si>
    <t>metlegfiz2g22ea</t>
  </si>
  <si>
    <t>Leelőssy Ádám</t>
  </si>
  <si>
    <t>ft2infmet0g17la</t>
  </si>
  <si>
    <t>Geoinformatika a meteorológiában</t>
  </si>
  <si>
    <t xml:space="preserve">Környezettan alapszak tantervi hálója 2022 szeptemberétől  </t>
  </si>
  <si>
    <t>Szakfelelős: dr. Weiszburg Tamás</t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</si>
  <si>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</si>
  <si>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</si>
  <si>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</si>
  <si>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</si>
  <si>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</si>
  <si>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</si>
  <si>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</si>
  <si>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</si>
  <si>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</si>
  <si>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</si>
  <si>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</si>
  <si>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</si>
  <si>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</si>
  <si>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</si>
  <si>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x</t>
  </si>
  <si>
    <t>összes kontaktóra</t>
  </si>
  <si>
    <t>összes kredit</t>
  </si>
  <si>
    <t>összes kollokvium</t>
  </si>
  <si>
    <t>Természettudományi ismeretek (29 kredit)</t>
  </si>
  <si>
    <t>K(5)</t>
  </si>
  <si>
    <t>Gyj(5)</t>
  </si>
  <si>
    <t>t</t>
  </si>
  <si>
    <t>e</t>
  </si>
  <si>
    <t>Alkalmazott környezetkutatói szakmai ismeretek (70 kredit)</t>
  </si>
  <si>
    <t>a. általános környezettudományi szakterület (40 kredit)</t>
  </si>
  <si>
    <t>Gyj(3)</t>
  </si>
  <si>
    <t>Hommonay Zoltán</t>
  </si>
  <si>
    <t>Geológiai alapok 1.</t>
  </si>
  <si>
    <t>b. környezet- és természetvédelmi szakterület (15 kredit)</t>
  </si>
  <si>
    <t>Globális ökológia</t>
  </si>
  <si>
    <t>c. környezettudományi monitorozási szakterület (15 kredit)</t>
  </si>
  <si>
    <t>Analitikai kémia előadás</t>
  </si>
  <si>
    <t>Intézményen kívüli összefüggő gyakorlati képzés (6 kredit)</t>
  </si>
  <si>
    <r>
      <t>Szakmai gyakorlat (6 hét)</t>
    </r>
    <r>
      <rPr>
        <sz val="10"/>
        <color indexed="10"/>
        <rFont val="Arial"/>
        <family val="2"/>
        <charset val="238"/>
      </rPr>
      <t xml:space="preserve"> </t>
    </r>
  </si>
  <si>
    <t>Szakdolgozat (10 kredit)</t>
  </si>
  <si>
    <t xml:space="preserve">Szabadon választható tárgyak teljesítendő: 9 kredit) </t>
  </si>
  <si>
    <t>Szabadon választható tárgyak</t>
  </si>
  <si>
    <t>ÖSSZESEN</t>
  </si>
  <si>
    <t>Környezetkutató specializáció (56 kredit) - kötelező tárgyak Specializáció felelős: Weiszburg Tamás</t>
  </si>
  <si>
    <t>Meteorológia előadás</t>
  </si>
  <si>
    <t>Geológiai alapok 2.</t>
  </si>
  <si>
    <t>MINDÖSSZESEN Környezetkutató specializáció</t>
  </si>
  <si>
    <t>Értékelés</t>
  </si>
  <si>
    <t>K(5)=kollokvium</t>
  </si>
  <si>
    <t>Gyj(5)= gyakorlati jegy (5 fokozatú)</t>
  </si>
  <si>
    <t>Gyj(3)= gyakorlati jegy (3 fokozatú)</t>
  </si>
  <si>
    <t>Gyj(2)= gyakorlati jegy (2 fokozatú)</t>
  </si>
  <si>
    <t>Előfeltételek</t>
  </si>
  <si>
    <t>erős</t>
  </si>
  <si>
    <t>gyenge</t>
  </si>
  <si>
    <t>(t) = társfelvétel</t>
  </si>
  <si>
    <t xml:space="preserve">Állatökológia </t>
  </si>
  <si>
    <t>Növényökológia</t>
  </si>
  <si>
    <t xml:space="preserve">Szabadon választható tárgyak (teljesítendő: 9 kredit) </t>
  </si>
  <si>
    <t>Meteorológia specializáció (56 kredit) - kötelező tárgyak Specializáció felelős : Mészáros Róbert</t>
  </si>
  <si>
    <t>Matematika 3</t>
  </si>
  <si>
    <t>MINDÖSSZESEN Meteorológus specializáció</t>
  </si>
  <si>
    <t>Kőhler Artúr</t>
  </si>
  <si>
    <t>Állatökológia</t>
  </si>
  <si>
    <t>szakdkonza22da</t>
  </si>
  <si>
    <t>A nyelvismeret elsajátításának tantervi helye:</t>
  </si>
  <si>
    <t>Az előírt nyelvismeret meglétének mérése:</t>
  </si>
  <si>
    <t>a szakdkonza22da Szakdolgozati konzultáció tárgy követelményeibe építetten legalább 5 angol nyelvű szakirodalom feldolgozása.</t>
  </si>
  <si>
    <t>a szakdkonza22da Szakdolgozati konzultáció tárgy legalább elégséges minősítésű teljesítése.</t>
  </si>
  <si>
    <t>Környezettan alapképzési szakon a megszerzendő szakképzettség gyakorlásához szükséges idegen szaknyelvi ismeretek elsajátításának tantervi helyét és a nyelvismeret meglétének mérését az utolsó fül (szaknyelvi ismeretek)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</si>
</sst>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i/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b/>
      <sz val="10"/>
      <color rgb="FFC0504D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E46C0A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5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2" fillId="0" borderId="0"/>
    <xf numFmtId="0" fontId="2" fillId="0" borderId="0"/>
  </cellStyleXfs>
  <cellXfs count="386">
    <xf numFmtId="0" fontId="0" fillId="0" borderId="0" xfId="0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/>
    <xf numFmtId="0" fontId="11" fillId="0" borderId="23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2" fillId="0" borderId="0" xfId="1" applyAlignment="1">
      <alignment vertical="center"/>
    </xf>
    <xf numFmtId="164" fontId="13" fillId="4" borderId="41" xfId="1" applyNumberFormat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164" fontId="13" fillId="4" borderId="15" xfId="1" applyNumberFormat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vertical="center"/>
    </xf>
    <xf numFmtId="0" fontId="11" fillId="2" borderId="3" xfId="3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3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2" fillId="0" borderId="11" xfId="1" applyBorder="1" applyAlignment="1">
      <alignment horizontal="left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2" fillId="2" borderId="34" xfId="1" applyFill="1" applyBorder="1" applyAlignment="1">
      <alignment vertical="center"/>
    </xf>
    <xf numFmtId="164" fontId="15" fillId="2" borderId="51" xfId="1" applyNumberFormat="1" applyFont="1" applyFill="1" applyBorder="1" applyAlignment="1">
      <alignment horizontal="center" vertical="center"/>
    </xf>
    <xf numFmtId="164" fontId="15" fillId="2" borderId="52" xfId="1" applyNumberFormat="1" applyFont="1" applyFill="1" applyBorder="1" applyAlignment="1">
      <alignment horizontal="center" vertical="center"/>
    </xf>
    <xf numFmtId="164" fontId="15" fillId="2" borderId="9" xfId="1" applyNumberFormat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164" fontId="13" fillId="4" borderId="49" xfId="1" applyNumberFormat="1" applyFont="1" applyFill="1" applyBorder="1" applyAlignment="1">
      <alignment horizontal="center" vertical="center"/>
    </xf>
    <xf numFmtId="164" fontId="14" fillId="4" borderId="23" xfId="1" applyNumberFormat="1" applyFont="1" applyFill="1" applyBorder="1" applyAlignment="1">
      <alignment horizontal="center" vertical="center"/>
    </xf>
    <xf numFmtId="164" fontId="15" fillId="4" borderId="23" xfId="1" applyNumberFormat="1" applyFont="1" applyFill="1" applyBorder="1" applyAlignment="1">
      <alignment horizontal="center" vertical="center"/>
    </xf>
    <xf numFmtId="164" fontId="15" fillId="2" borderId="28" xfId="1" applyNumberFormat="1" applyFont="1" applyFill="1" applyBorder="1" applyAlignment="1">
      <alignment horizontal="center" vertical="center"/>
    </xf>
    <xf numFmtId="164" fontId="15" fillId="2" borderId="29" xfId="1" applyNumberFormat="1" applyFont="1" applyFill="1" applyBorder="1" applyAlignment="1">
      <alignment horizontal="center" vertical="center"/>
    </xf>
    <xf numFmtId="164" fontId="15" fillId="2" borderId="38" xfId="1" applyNumberFormat="1" applyFont="1" applyFill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15" fillId="2" borderId="45" xfId="1" applyFont="1" applyFill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164" fontId="15" fillId="4" borderId="44" xfId="1" applyNumberFormat="1" applyFont="1" applyFill="1" applyBorder="1" applyAlignment="1">
      <alignment horizontal="center" vertical="center"/>
    </xf>
    <xf numFmtId="0" fontId="11" fillId="2" borderId="34" xfId="3" applyFont="1" applyFill="1" applyBorder="1" applyAlignment="1">
      <alignment vertical="center"/>
    </xf>
    <xf numFmtId="0" fontId="11" fillId="2" borderId="52" xfId="3" applyFont="1" applyFill="1" applyBorder="1" applyAlignment="1">
      <alignment vertical="center"/>
    </xf>
    <xf numFmtId="164" fontId="15" fillId="2" borderId="34" xfId="1" applyNumberFormat="1" applyFont="1" applyFill="1" applyBorder="1" applyAlignment="1">
      <alignment horizontal="center" vertical="center"/>
    </xf>
    <xf numFmtId="164" fontId="15" fillId="2" borderId="45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0" borderId="4" xfId="3" applyFont="1" applyBorder="1" applyAlignment="1">
      <alignment horizontal="left" vertical="center"/>
    </xf>
    <xf numFmtId="0" fontId="11" fillId="3" borderId="4" xfId="3" applyFont="1" applyFill="1" applyBorder="1" applyAlignment="1">
      <alignment horizontal="left" vertical="center"/>
    </xf>
    <xf numFmtId="164" fontId="13" fillId="4" borderId="50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164" fontId="14" fillId="4" borderId="7" xfId="1" applyNumberFormat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164" fontId="15" fillId="4" borderId="7" xfId="1" applyNumberFormat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2" fillId="3" borderId="0" xfId="1" applyFill="1" applyAlignment="1">
      <alignment vertical="center"/>
    </xf>
    <xf numFmtId="0" fontId="2" fillId="0" borderId="5" xfId="1" applyBorder="1" applyAlignment="1">
      <alignment vertical="center"/>
    </xf>
    <xf numFmtId="0" fontId="2" fillId="0" borderId="5" xfId="1" applyBorder="1" applyAlignment="1">
      <alignment horizontal="left" vertical="center"/>
    </xf>
    <xf numFmtId="0" fontId="11" fillId="0" borderId="33" xfId="1" applyFont="1" applyBorder="1" applyAlignment="1">
      <alignment horizontal="center" vertical="center"/>
    </xf>
    <xf numFmtId="164" fontId="15" fillId="2" borderId="30" xfId="1" applyNumberFormat="1" applyFont="1" applyFill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13" xfId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/>
    </xf>
    <xf numFmtId="0" fontId="11" fillId="5" borderId="4" xfId="4" applyFont="1" applyFill="1" applyBorder="1" applyAlignment="1">
      <alignment horizontal="center" vertical="center"/>
    </xf>
    <xf numFmtId="0" fontId="11" fillId="5" borderId="13" xfId="4" applyFont="1" applyFill="1" applyBorder="1" applyAlignment="1">
      <alignment horizontal="center" vertical="center"/>
    </xf>
    <xf numFmtId="0" fontId="11" fillId="5" borderId="4" xfId="4" applyFont="1" applyFill="1" applyBorder="1" applyAlignment="1">
      <alignment horizontal="left" vertical="center"/>
    </xf>
    <xf numFmtId="0" fontId="11" fillId="5" borderId="8" xfId="4" applyFont="1" applyFill="1" applyBorder="1" applyAlignment="1">
      <alignment horizontal="center" vertical="center"/>
    </xf>
    <xf numFmtId="0" fontId="18" fillId="5" borderId="8" xfId="4" applyFont="1" applyFill="1" applyBorder="1" applyAlignment="1">
      <alignment horizontal="left" vertical="center"/>
    </xf>
    <xf numFmtId="164" fontId="20" fillId="6" borderId="6" xfId="1" applyNumberFormat="1" applyFont="1" applyFill="1" applyBorder="1" applyAlignment="1">
      <alignment horizontal="center" vertical="center"/>
    </xf>
    <xf numFmtId="164" fontId="20" fillId="6" borderId="1" xfId="4" applyNumberFormat="1" applyFont="1" applyFill="1" applyBorder="1" applyAlignment="1">
      <alignment horizontal="center" vertical="center"/>
    </xf>
    <xf numFmtId="164" fontId="20" fillId="6" borderId="3" xfId="4" applyNumberFormat="1" applyFont="1" applyFill="1" applyBorder="1" applyAlignment="1">
      <alignment horizontal="center" vertical="center"/>
    </xf>
    <xf numFmtId="0" fontId="11" fillId="6" borderId="8" xfId="4" applyFont="1" applyFill="1" applyBorder="1" applyAlignment="1">
      <alignment horizontal="left" vertical="center"/>
    </xf>
    <xf numFmtId="0" fontId="11" fillId="6" borderId="4" xfId="4" applyFont="1" applyFill="1" applyBorder="1" applyAlignment="1">
      <alignment horizontal="left" vertical="center"/>
    </xf>
    <xf numFmtId="0" fontId="11" fillId="6" borderId="8" xfId="4" applyFont="1" applyFill="1" applyBorder="1" applyAlignment="1">
      <alignment horizontal="center" vertical="center"/>
    </xf>
    <xf numFmtId="0" fontId="18" fillId="6" borderId="8" xfId="4" applyFont="1" applyFill="1" applyBorder="1" applyAlignment="1">
      <alignment horizontal="left" vertical="center"/>
    </xf>
    <xf numFmtId="164" fontId="21" fillId="6" borderId="6" xfId="4" applyNumberFormat="1" applyFont="1" applyFill="1" applyBorder="1" applyAlignment="1">
      <alignment horizontal="center" vertical="center"/>
    </xf>
    <xf numFmtId="164" fontId="21" fillId="6" borderId="1" xfId="4" applyNumberFormat="1" applyFont="1" applyFill="1" applyBorder="1" applyAlignment="1">
      <alignment horizontal="center" vertical="center"/>
    </xf>
    <xf numFmtId="164" fontId="21" fillId="6" borderId="4" xfId="4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2" fillId="0" borderId="0" xfId="1" applyAlignment="1">
      <alignment horizontal="left"/>
    </xf>
    <xf numFmtId="1" fontId="2" fillId="0" borderId="0" xfId="1" applyNumberFormat="1" applyAlignment="1">
      <alignment horizontal="center"/>
    </xf>
    <xf numFmtId="2" fontId="2" fillId="0" borderId="0" xfId="1" applyNumberFormat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7" borderId="0" xfId="1" applyFill="1" applyAlignment="1">
      <alignment horizontal="center"/>
    </xf>
    <xf numFmtId="0" fontId="2" fillId="7" borderId="0" xfId="1" applyFill="1"/>
    <xf numFmtId="164" fontId="15" fillId="4" borderId="36" xfId="1" applyNumberFormat="1" applyFont="1" applyFill="1" applyBorder="1" applyAlignment="1">
      <alignment horizontal="center" vertical="center"/>
    </xf>
    <xf numFmtId="0" fontId="11" fillId="4" borderId="66" xfId="1" applyFont="1" applyFill="1" applyBorder="1" applyAlignment="1">
      <alignment horizontal="center" vertical="center"/>
    </xf>
    <xf numFmtId="164" fontId="23" fillId="4" borderId="71" xfId="1" applyNumberFormat="1" applyFont="1" applyFill="1" applyBorder="1" applyAlignment="1">
      <alignment horizontal="center" vertical="center"/>
    </xf>
    <xf numFmtId="164" fontId="14" fillId="4" borderId="73" xfId="1" applyNumberFormat="1" applyFont="1" applyFill="1" applyBorder="1" applyAlignment="1">
      <alignment horizontal="center" vertical="center"/>
    </xf>
    <xf numFmtId="164" fontId="25" fillId="4" borderId="71" xfId="1" applyNumberFormat="1" applyFont="1" applyFill="1" applyBorder="1" applyAlignment="1">
      <alignment horizontal="center" vertical="center"/>
    </xf>
    <xf numFmtId="164" fontId="26" fillId="4" borderId="73" xfId="1" applyNumberFormat="1" applyFont="1" applyFill="1" applyBorder="1" applyAlignment="1">
      <alignment horizontal="center" vertical="center"/>
    </xf>
    <xf numFmtId="164" fontId="26" fillId="4" borderId="74" xfId="1" applyNumberFormat="1" applyFont="1" applyFill="1" applyBorder="1" applyAlignment="1">
      <alignment horizontal="center" vertical="center"/>
    </xf>
    <xf numFmtId="0" fontId="2" fillId="4" borderId="71" xfId="1" applyFill="1" applyBorder="1" applyAlignment="1">
      <alignment vertical="center"/>
    </xf>
    <xf numFmtId="0" fontId="2" fillId="4" borderId="72" xfId="1" applyFill="1" applyBorder="1" applyAlignment="1">
      <alignment vertical="center"/>
    </xf>
    <xf numFmtId="0" fontId="26" fillId="0" borderId="0" xfId="3" applyFont="1" applyAlignment="1">
      <alignment horizontal="right" vertical="center"/>
    </xf>
    <xf numFmtId="0" fontId="26" fillId="0" borderId="0" xfId="3" applyFont="1" applyAlignment="1">
      <alignment horizontal="left" vertical="center"/>
    </xf>
    <xf numFmtId="164" fontId="26" fillId="0" borderId="0" xfId="1" applyNumberFormat="1" applyFont="1" applyAlignment="1">
      <alignment horizontal="center" vertical="center"/>
    </xf>
    <xf numFmtId="164" fontId="14" fillId="4" borderId="2" xfId="1" applyNumberFormat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4" borderId="51" xfId="1" applyFont="1" applyFill="1" applyBorder="1" applyAlignment="1">
      <alignment horizontal="center" vertical="center"/>
    </xf>
    <xf numFmtId="164" fontId="13" fillId="4" borderId="42" xfId="1" applyNumberFormat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" fillId="0" borderId="4" xfId="3" applyFont="1" applyBorder="1" applyAlignment="1">
      <alignment vertical="center"/>
    </xf>
    <xf numFmtId="0" fontId="2" fillId="0" borderId="4" xfId="1" applyBorder="1" applyAlignment="1">
      <alignment vertical="center"/>
    </xf>
    <xf numFmtId="0" fontId="11" fillId="0" borderId="8" xfId="1" applyFont="1" applyBorder="1" applyAlignment="1">
      <alignment horizontal="left" vertical="center"/>
    </xf>
    <xf numFmtId="0" fontId="2" fillId="0" borderId="7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3" xfId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0" borderId="8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2" fillId="0" borderId="37" xfId="1" applyBorder="1" applyAlignment="1">
      <alignment vertical="center"/>
    </xf>
    <xf numFmtId="0" fontId="2" fillId="0" borderId="13" xfId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4" fillId="0" borderId="8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11" fillId="0" borderId="48" xfId="1" applyFont="1" applyBorder="1" applyAlignment="1">
      <alignment horizontal="center" vertical="center"/>
    </xf>
    <xf numFmtId="0" fontId="2" fillId="0" borderId="6" xfId="3" applyFont="1" applyBorder="1" applyAlignment="1">
      <alignment vertical="center"/>
    </xf>
    <xf numFmtId="0" fontId="2" fillId="0" borderId="13" xfId="1" applyBorder="1" applyAlignment="1">
      <alignment horizontal="left" vertical="center"/>
    </xf>
    <xf numFmtId="0" fontId="2" fillId="0" borderId="9" xfId="1" applyBorder="1" applyAlignment="1">
      <alignment vertical="center"/>
    </xf>
    <xf numFmtId="0" fontId="2" fillId="0" borderId="9" xfId="3" applyFont="1" applyBorder="1" applyAlignment="1">
      <alignment vertical="center"/>
    </xf>
    <xf numFmtId="0" fontId="11" fillId="0" borderId="49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2" fillId="0" borderId="13" xfId="3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2" fillId="0" borderId="3" xfId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6" xfId="3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4" fillId="0" borderId="75" xfId="1" applyFont="1" applyBorder="1" applyAlignment="1">
      <alignment vertical="center"/>
    </xf>
    <xf numFmtId="0" fontId="4" fillId="0" borderId="75" xfId="3" applyFont="1" applyBorder="1" applyAlignment="1">
      <alignment vertical="center"/>
    </xf>
    <xf numFmtId="0" fontId="17" fillId="0" borderId="8" xfId="1" applyFont="1" applyBorder="1" applyAlignment="1">
      <alignment horizontal="left" vertical="center"/>
    </xf>
    <xf numFmtId="0" fontId="11" fillId="0" borderId="5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8" fillId="0" borderId="2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4" fillId="0" borderId="0" xfId="1" applyFont="1"/>
    <xf numFmtId="0" fontId="2" fillId="0" borderId="3" xfId="3" applyFont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2" xfId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2" fillId="0" borderId="8" xfId="1" applyBorder="1" applyAlignment="1">
      <alignment vertical="center" wrapText="1"/>
    </xf>
    <xf numFmtId="0" fontId="11" fillId="0" borderId="6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13" xfId="1" applyBorder="1"/>
    <xf numFmtId="0" fontId="2" fillId="0" borderId="6" xfId="3" applyFont="1" applyBorder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2" fillId="0" borderId="6" xfId="1" applyBorder="1" applyAlignment="1">
      <alignment horizontal="left" vertical="center"/>
    </xf>
    <xf numFmtId="0" fontId="11" fillId="0" borderId="61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2" fillId="0" borderId="34" xfId="1" applyBorder="1" applyAlignment="1">
      <alignment vertical="center"/>
    </xf>
    <xf numFmtId="0" fontId="2" fillId="0" borderId="34" xfId="3" applyFont="1" applyBorder="1" applyAlignment="1">
      <alignment vertical="center"/>
    </xf>
    <xf numFmtId="0" fontId="11" fillId="0" borderId="45" xfId="1" applyFont="1" applyBorder="1" applyAlignment="1">
      <alignment horizontal="center" vertical="center"/>
    </xf>
    <xf numFmtId="0" fontId="2" fillId="0" borderId="31" xfId="1" applyBorder="1" applyAlignment="1">
      <alignment vertical="center" wrapText="1"/>
    </xf>
    <xf numFmtId="0" fontId="4" fillId="0" borderId="31" xfId="1" applyFont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24" fillId="0" borderId="8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4" fillId="0" borderId="4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24" fillId="0" borderId="8" xfId="1" applyFont="1" applyBorder="1" applyAlignment="1">
      <alignment horizontal="center" vertical="center"/>
    </xf>
    <xf numFmtId="0" fontId="2" fillId="0" borderId="13" xfId="1" applyBorder="1" applyAlignment="1">
      <alignment vertical="center" wrapText="1"/>
    </xf>
    <xf numFmtId="0" fontId="11" fillId="0" borderId="24" xfId="1" applyFont="1" applyBorder="1" applyAlignment="1">
      <alignment vertical="center"/>
    </xf>
    <xf numFmtId="0" fontId="11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/>
    </xf>
    <xf numFmtId="0" fontId="11" fillId="0" borderId="13" xfId="1" applyFont="1" applyBorder="1"/>
    <xf numFmtId="0" fontId="11" fillId="0" borderId="0" xfId="1" applyFont="1"/>
    <xf numFmtId="0" fontId="4" fillId="0" borderId="4" xfId="3" applyFont="1" applyBorder="1" applyAlignment="1">
      <alignment horizontal="center" vertical="center"/>
    </xf>
    <xf numFmtId="0" fontId="4" fillId="0" borderId="75" xfId="1" applyFont="1" applyBorder="1" applyAlignment="1">
      <alignment vertical="center" wrapText="1"/>
    </xf>
    <xf numFmtId="0" fontId="11" fillId="0" borderId="75" xfId="3" applyFont="1" applyBorder="1" applyAlignment="1">
      <alignment horizontal="left" vertical="center"/>
    </xf>
    <xf numFmtId="0" fontId="4" fillId="0" borderId="76" xfId="1" applyFont="1" applyBorder="1"/>
    <xf numFmtId="0" fontId="4" fillId="0" borderId="75" xfId="1" applyFont="1" applyBorder="1" applyAlignment="1">
      <alignment horizontal="center" vertical="center"/>
    </xf>
    <xf numFmtId="0" fontId="2" fillId="0" borderId="75" xfId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2" fillId="0" borderId="75" xfId="3" applyFont="1" applyBorder="1" applyAlignment="1">
      <alignment vertical="center"/>
    </xf>
    <xf numFmtId="0" fontId="2" fillId="0" borderId="75" xfId="1" applyBorder="1" applyAlignment="1">
      <alignment vertical="center"/>
    </xf>
    <xf numFmtId="0" fontId="2" fillId="0" borderId="12" xfId="3" applyFont="1" applyBorder="1" applyAlignment="1">
      <alignment vertical="center"/>
    </xf>
    <xf numFmtId="0" fontId="4" fillId="0" borderId="77" xfId="3" applyFont="1" applyBorder="1" applyAlignment="1">
      <alignment vertical="center"/>
    </xf>
    <xf numFmtId="0" fontId="11" fillId="3" borderId="75" xfId="3" applyFont="1" applyFill="1" applyBorder="1" applyAlignment="1">
      <alignment horizontal="left" vertical="center"/>
    </xf>
    <xf numFmtId="0" fontId="11" fillId="0" borderId="75" xfId="3" applyFont="1" applyBorder="1" applyAlignment="1">
      <alignment horizontal="center" vertical="center"/>
    </xf>
    <xf numFmtId="0" fontId="2" fillId="0" borderId="75" xfId="3" applyFont="1" applyBorder="1" applyAlignment="1">
      <alignment horizontal="left" vertical="center"/>
    </xf>
    <xf numFmtId="0" fontId="2" fillId="0" borderId="76" xfId="1" applyBorder="1"/>
    <xf numFmtId="0" fontId="11" fillId="0" borderId="78" xfId="1" applyFont="1" applyBorder="1" applyAlignment="1">
      <alignment horizontal="center" vertical="center"/>
    </xf>
    <xf numFmtId="0" fontId="27" fillId="0" borderId="0" xfId="0" applyFont="1"/>
    <xf numFmtId="0" fontId="14" fillId="4" borderId="6" xfId="3" applyFont="1" applyFill="1" applyBorder="1" applyAlignment="1">
      <alignment horizontal="right" vertical="center"/>
    </xf>
    <xf numFmtId="0" fontId="14" fillId="4" borderId="4" xfId="3" applyFont="1" applyFill="1" applyBorder="1" applyAlignment="1">
      <alignment horizontal="right" vertical="center"/>
    </xf>
    <xf numFmtId="164" fontId="14" fillId="4" borderId="2" xfId="1" applyNumberFormat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5" fillId="4" borderId="6" xfId="3" applyFont="1" applyFill="1" applyBorder="1" applyAlignment="1">
      <alignment horizontal="right" vertical="center"/>
    </xf>
    <xf numFmtId="0" fontId="15" fillId="4" borderId="4" xfId="3" applyFont="1" applyFill="1" applyBorder="1" applyAlignment="1">
      <alignment horizontal="right" vertical="center"/>
    </xf>
    <xf numFmtId="164" fontId="15" fillId="4" borderId="2" xfId="1" applyNumberFormat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left" vertical="center"/>
    </xf>
    <xf numFmtId="0" fontId="11" fillId="2" borderId="4" xfId="3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3" fillId="4" borderId="6" xfId="3" applyFont="1" applyFill="1" applyBorder="1" applyAlignment="1">
      <alignment horizontal="right" vertical="center"/>
    </xf>
    <xf numFmtId="0" fontId="13" fillId="4" borderId="4" xfId="3" applyFont="1" applyFill="1" applyBorder="1" applyAlignment="1">
      <alignment horizontal="right" vertical="center"/>
    </xf>
    <xf numFmtId="164" fontId="13" fillId="4" borderId="2" xfId="1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left" vertical="center" wrapText="1"/>
    </xf>
    <xf numFmtId="0" fontId="11" fillId="2" borderId="30" xfId="3" applyFont="1" applyFill="1" applyBorder="1" applyAlignment="1">
      <alignment horizontal="left" vertical="center" wrapText="1"/>
    </xf>
    <xf numFmtId="0" fontId="11" fillId="2" borderId="28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3" fillId="4" borderId="9" xfId="3" applyFont="1" applyFill="1" applyBorder="1" applyAlignment="1">
      <alignment horizontal="right" vertical="center"/>
    </xf>
    <xf numFmtId="0" fontId="13" fillId="4" borderId="31" xfId="3" applyFont="1" applyFill="1" applyBorder="1" applyAlignment="1">
      <alignment horizontal="right" vertical="center"/>
    </xf>
    <xf numFmtId="164" fontId="13" fillId="4" borderId="33" xfId="1" applyNumberFormat="1" applyFont="1" applyFill="1" applyBorder="1" applyAlignment="1">
      <alignment horizontal="center" vertical="center"/>
    </xf>
    <xf numFmtId="0" fontId="13" fillId="4" borderId="43" xfId="1" applyFont="1" applyFill="1" applyBorder="1" applyAlignment="1">
      <alignment horizontal="center" vertical="center"/>
    </xf>
    <xf numFmtId="0" fontId="13" fillId="4" borderId="39" xfId="1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left" vertical="center"/>
    </xf>
    <xf numFmtId="0" fontId="20" fillId="6" borderId="8" xfId="4" applyFont="1" applyFill="1" applyBorder="1" applyAlignment="1">
      <alignment horizontal="right" vertical="center"/>
    </xf>
    <xf numFmtId="164" fontId="13" fillId="4" borderId="9" xfId="1" applyNumberFormat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3" fillId="4" borderId="54" xfId="1" applyFont="1" applyFill="1" applyBorder="1" applyAlignment="1">
      <alignment horizontal="center" vertical="center"/>
    </xf>
    <xf numFmtId="0" fontId="21" fillId="6" borderId="8" xfId="4" applyFont="1" applyFill="1" applyBorder="1" applyAlignment="1">
      <alignment horizontal="right" vertical="center"/>
    </xf>
    <xf numFmtId="164" fontId="14" fillId="4" borderId="6" xfId="1" applyNumberFormat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22" fillId="6" borderId="8" xfId="4" applyFont="1" applyFill="1" applyBorder="1" applyAlignment="1">
      <alignment horizontal="right" vertical="center"/>
    </xf>
    <xf numFmtId="164" fontId="15" fillId="4" borderId="6" xfId="1" applyNumberFormat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4" fillId="4" borderId="13" xfId="3" applyFont="1" applyFill="1" applyBorder="1" applyAlignment="1">
      <alignment horizontal="right" vertical="center"/>
    </xf>
    <xf numFmtId="0" fontId="15" fillId="4" borderId="13" xfId="3" applyFont="1" applyFill="1" applyBorder="1" applyAlignment="1">
      <alignment horizontal="right" vertical="center"/>
    </xf>
    <xf numFmtId="0" fontId="11" fillId="2" borderId="29" xfId="3" applyFont="1" applyFill="1" applyBorder="1" applyAlignment="1">
      <alignment horizontal="left" vertical="center" wrapText="1"/>
    </xf>
    <xf numFmtId="0" fontId="13" fillId="4" borderId="54" xfId="3" applyFont="1" applyFill="1" applyBorder="1" applyAlignment="1">
      <alignment horizontal="right" vertical="center"/>
    </xf>
    <xf numFmtId="0" fontId="11" fillId="2" borderId="18" xfId="3" applyFont="1" applyFill="1" applyBorder="1" applyAlignment="1">
      <alignment horizontal="left" vertical="center"/>
    </xf>
    <xf numFmtId="0" fontId="11" fillId="2" borderId="19" xfId="3" applyFont="1" applyFill="1" applyBorder="1" applyAlignment="1">
      <alignment horizontal="left" vertical="center"/>
    </xf>
    <xf numFmtId="0" fontId="11" fillId="4" borderId="31" xfId="1" applyFont="1" applyFill="1" applyBorder="1" applyAlignment="1">
      <alignment horizontal="center" vertical="center"/>
    </xf>
    <xf numFmtId="0" fontId="15" fillId="4" borderId="28" xfId="3" applyFont="1" applyFill="1" applyBorder="1" applyAlignment="1">
      <alignment horizontal="right" vertical="center"/>
    </xf>
    <xf numFmtId="0" fontId="15" fillId="4" borderId="30" xfId="3" applyFont="1" applyFill="1" applyBorder="1" applyAlignment="1">
      <alignment horizontal="right" vertical="center"/>
    </xf>
    <xf numFmtId="0" fontId="15" fillId="4" borderId="29" xfId="3" applyFont="1" applyFill="1" applyBorder="1" applyAlignment="1">
      <alignment horizontal="right" vertical="center"/>
    </xf>
    <xf numFmtId="0" fontId="11" fillId="2" borderId="28" xfId="3" applyFont="1" applyFill="1" applyBorder="1" applyAlignment="1">
      <alignment horizontal="left" vertical="center"/>
    </xf>
    <xf numFmtId="0" fontId="11" fillId="2" borderId="30" xfId="3" applyFont="1" applyFill="1" applyBorder="1" applyAlignment="1">
      <alignment horizontal="left" vertical="center"/>
    </xf>
    <xf numFmtId="164" fontId="15" fillId="4" borderId="4" xfId="1" applyNumberFormat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left" vertical="center"/>
    </xf>
    <xf numFmtId="0" fontId="11" fillId="2" borderId="45" xfId="3" applyFont="1" applyFill="1" applyBorder="1" applyAlignment="1">
      <alignment horizontal="left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3" fillId="4" borderId="32" xfId="3" applyFont="1" applyFill="1" applyBorder="1" applyAlignment="1">
      <alignment horizontal="right" vertical="center"/>
    </xf>
    <xf numFmtId="0" fontId="13" fillId="4" borderId="43" xfId="3" applyFont="1" applyFill="1" applyBorder="1" applyAlignment="1">
      <alignment horizontal="right" vertical="center"/>
    </xf>
    <xf numFmtId="164" fontId="13" fillId="4" borderId="43" xfId="1" applyNumberFormat="1" applyFont="1" applyFill="1" applyBorder="1" applyAlignment="1">
      <alignment horizontal="center" vertical="center"/>
    </xf>
    <xf numFmtId="164" fontId="14" fillId="4" borderId="4" xfId="1" applyNumberFormat="1" applyFont="1" applyFill="1" applyBorder="1" applyAlignment="1">
      <alignment horizontal="center" vertical="center"/>
    </xf>
    <xf numFmtId="0" fontId="11" fillId="2" borderId="29" xfId="3" applyFont="1" applyFill="1" applyBorder="1" applyAlignment="1">
      <alignment horizontal="left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10" fillId="3" borderId="17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26" fillId="4" borderId="69" xfId="3" applyFont="1" applyFill="1" applyBorder="1" applyAlignment="1">
      <alignment horizontal="right" vertical="center"/>
    </xf>
    <xf numFmtId="164" fontId="26" fillId="4" borderId="68" xfId="1" applyNumberFormat="1" applyFont="1" applyFill="1" applyBorder="1" applyAlignment="1">
      <alignment horizontal="center" vertical="center"/>
    </xf>
    <xf numFmtId="164" fontId="26" fillId="4" borderId="69" xfId="1" applyNumberFormat="1" applyFont="1" applyFill="1" applyBorder="1" applyAlignment="1">
      <alignment horizontal="center" vertical="center"/>
    </xf>
    <xf numFmtId="164" fontId="26" fillId="4" borderId="70" xfId="1" applyNumberFormat="1" applyFont="1" applyFill="1" applyBorder="1" applyAlignment="1">
      <alignment horizontal="center" vertical="center"/>
    </xf>
    <xf numFmtId="164" fontId="23" fillId="4" borderId="68" xfId="1" applyNumberFormat="1" applyFont="1" applyFill="1" applyBorder="1" applyAlignment="1">
      <alignment horizontal="center" vertical="center"/>
    </xf>
    <xf numFmtId="164" fontId="23" fillId="4" borderId="69" xfId="1" applyNumberFormat="1" applyFont="1" applyFill="1" applyBorder="1" applyAlignment="1">
      <alignment horizontal="center" vertical="center"/>
    </xf>
    <xf numFmtId="164" fontId="23" fillId="4" borderId="70" xfId="1" applyNumberFormat="1" applyFont="1" applyFill="1" applyBorder="1" applyAlignment="1">
      <alignment horizontal="center" vertical="center"/>
    </xf>
    <xf numFmtId="0" fontId="11" fillId="4" borderId="72" xfId="1" applyFont="1" applyFill="1" applyBorder="1" applyAlignment="1">
      <alignment horizontal="center" vertical="center"/>
    </xf>
    <xf numFmtId="0" fontId="11" fillId="4" borderId="69" xfId="1" applyFont="1" applyFill="1" applyBorder="1" applyAlignment="1">
      <alignment horizontal="center" vertical="center"/>
    </xf>
    <xf numFmtId="0" fontId="14" fillId="4" borderId="69" xfId="3" applyFont="1" applyFill="1" applyBorder="1" applyAlignment="1">
      <alignment horizontal="right" vertical="center"/>
    </xf>
    <xf numFmtId="164" fontId="14" fillId="4" borderId="68" xfId="1" applyNumberFormat="1" applyFont="1" applyFill="1" applyBorder="1" applyAlignment="1">
      <alignment horizontal="center" vertical="center"/>
    </xf>
    <xf numFmtId="164" fontId="14" fillId="4" borderId="69" xfId="1" applyNumberFormat="1" applyFont="1" applyFill="1" applyBorder="1" applyAlignment="1">
      <alignment horizontal="center" vertical="center"/>
    </xf>
    <xf numFmtId="164" fontId="14" fillId="4" borderId="70" xfId="1" applyNumberFormat="1" applyFont="1" applyFill="1" applyBorder="1" applyAlignment="1">
      <alignment horizontal="center" vertical="center"/>
    </xf>
    <xf numFmtId="0" fontId="11" fillId="4" borderId="71" xfId="1" applyFont="1" applyFill="1" applyBorder="1" applyAlignment="1">
      <alignment horizontal="left" vertical="center"/>
    </xf>
    <xf numFmtId="0" fontId="11" fillId="4" borderId="72" xfId="1" applyFont="1" applyFill="1" applyBorder="1" applyAlignment="1">
      <alignment horizontal="left" vertical="center"/>
    </xf>
    <xf numFmtId="0" fontId="15" fillId="4" borderId="34" xfId="3" applyFont="1" applyFill="1" applyBorder="1" applyAlignment="1">
      <alignment horizontal="right" vertical="center"/>
    </xf>
    <xf numFmtId="0" fontId="15" fillId="4" borderId="51" xfId="3" applyFont="1" applyFill="1" applyBorder="1" applyAlignment="1">
      <alignment horizontal="right" vertical="center"/>
    </xf>
    <xf numFmtId="164" fontId="15" fillId="4" borderId="38" xfId="1" applyNumberFormat="1" applyFont="1" applyFill="1" applyBorder="1" applyAlignment="1">
      <alignment horizontal="center" vertical="center"/>
    </xf>
    <xf numFmtId="0" fontId="15" fillId="4" borderId="51" xfId="1" applyFont="1" applyFill="1" applyBorder="1" applyAlignment="1">
      <alignment horizontal="center" vertical="center"/>
    </xf>
    <xf numFmtId="0" fontId="15" fillId="4" borderId="45" xfId="1" applyFont="1" applyFill="1" applyBorder="1" applyAlignment="1">
      <alignment horizontal="center" vertical="center"/>
    </xf>
    <xf numFmtId="0" fontId="11" fillId="4" borderId="51" xfId="1" applyFont="1" applyFill="1" applyBorder="1" applyAlignment="1">
      <alignment horizontal="center" vertical="center"/>
    </xf>
    <xf numFmtId="0" fontId="11" fillId="4" borderId="52" xfId="1" applyFont="1" applyFill="1" applyBorder="1" applyAlignment="1">
      <alignment horizontal="center" vertical="center"/>
    </xf>
    <xf numFmtId="0" fontId="11" fillId="4" borderId="62" xfId="1" applyFont="1" applyFill="1" applyBorder="1" applyAlignment="1">
      <alignment horizontal="center" vertical="center"/>
    </xf>
    <xf numFmtId="0" fontId="11" fillId="4" borderId="63" xfId="1" applyFont="1" applyFill="1" applyBorder="1" applyAlignment="1">
      <alignment horizontal="center" vertical="center"/>
    </xf>
    <xf numFmtId="0" fontId="11" fillId="4" borderId="64" xfId="1" applyFont="1" applyFill="1" applyBorder="1" applyAlignment="1">
      <alignment horizontal="center" vertical="center"/>
    </xf>
    <xf numFmtId="0" fontId="11" fillId="4" borderId="65" xfId="1" applyFont="1" applyFill="1" applyBorder="1" applyAlignment="1">
      <alignment horizontal="center" vertical="center"/>
    </xf>
    <xf numFmtId="0" fontId="11" fillId="4" borderId="67" xfId="1" applyFont="1" applyFill="1" applyBorder="1" applyAlignment="1">
      <alignment horizontal="center" vertical="center"/>
    </xf>
    <xf numFmtId="0" fontId="11" fillId="7" borderId="29" xfId="1" applyFont="1" applyFill="1" applyBorder="1" applyAlignment="1">
      <alignment horizontal="left" wrapText="1"/>
    </xf>
    <xf numFmtId="164" fontId="13" fillId="4" borderId="42" xfId="1" applyNumberFormat="1" applyFont="1" applyFill="1" applyBorder="1" applyAlignment="1">
      <alignment horizontal="center" vertical="center"/>
    </xf>
    <xf numFmtId="0" fontId="13" fillId="4" borderId="40" xfId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" fillId="0" borderId="0" xfId="0" applyFont="1"/>
  </cellXfs>
  <cellStyles count="5">
    <cellStyle name="Magyarázó szöveg 2" xfId="4" xr:uid="{00000000-0005-0000-0000-000000000000}"/>
    <cellStyle name="Normál" xfId="0" builtinId="0"/>
    <cellStyle name="Normál 2" xfId="1" xr:uid="{00000000-0005-0000-0000-000002000000}"/>
    <cellStyle name="Normál 3" xfId="2" xr:uid="{00000000-0005-0000-0000-00000300000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3"/>
  <sheetViews>
    <sheetView tabSelected="1" zoomScaleNormal="100" workbookViewId="0"/>
  </sheetViews>
  <sheetFormatPr defaultColWidth="10.7109375" defaultRowHeight="12.75" x14ac:dyDescent="0.2"/>
  <cols>
    <col min="1" max="1" width="16.85546875" style="4" customWidth="1"/>
    <col min="2" max="2" width="41.28515625" style="5" customWidth="1"/>
    <col min="3" max="4" width="4.28515625" style="4" customWidth="1"/>
    <col min="5" max="5" width="4" style="4" customWidth="1"/>
    <col min="6" max="11" width="4.28515625" style="4" customWidth="1"/>
    <col min="12" max="12" width="4.85546875" style="4" customWidth="1"/>
    <col min="13" max="13" width="4.28515625" style="4" customWidth="1"/>
    <col min="14" max="14" width="7.42578125" style="5" customWidth="1"/>
    <col min="15" max="15" width="4.28515625" style="5" customWidth="1"/>
    <col min="16" max="16" width="17.28515625" style="4" customWidth="1"/>
    <col min="17" max="17" width="30.85546875" style="4" customWidth="1"/>
    <col min="18" max="18" width="4.85546875" style="4" customWidth="1"/>
    <col min="19" max="19" width="15.140625" style="4" customWidth="1"/>
    <col min="20" max="20" width="31.28515625" style="4" customWidth="1"/>
    <col min="21" max="21" width="15.42578125" style="4" hidden="1" customWidth="1"/>
    <col min="22" max="22" width="41.140625" style="4" hidden="1" customWidth="1"/>
    <col min="23" max="23" width="22.140625" style="4" customWidth="1"/>
    <col min="24" max="253" width="10.7109375" style="5"/>
    <col min="254" max="254" width="16.85546875" style="5" customWidth="1"/>
    <col min="255" max="255" width="41.28515625" style="5" customWidth="1"/>
    <col min="256" max="257" width="4.28515625" style="5" customWidth="1"/>
    <col min="258" max="258" width="4" style="5" customWidth="1"/>
    <col min="259" max="264" width="4.28515625" style="5" customWidth="1"/>
    <col min="265" max="265" width="4.85546875" style="5" customWidth="1"/>
    <col min="266" max="266" width="4.28515625" style="5" customWidth="1"/>
    <col min="267" max="267" width="7.42578125" style="5" customWidth="1"/>
    <col min="268" max="268" width="4.28515625" style="5" customWidth="1"/>
    <col min="269" max="269" width="17.28515625" style="5" customWidth="1"/>
    <col min="270" max="270" width="30.85546875" style="5" customWidth="1"/>
    <col min="271" max="271" width="4.85546875" style="5" customWidth="1"/>
    <col min="272" max="272" width="15.140625" style="5" customWidth="1"/>
    <col min="273" max="273" width="31.28515625" style="5" customWidth="1"/>
    <col min="274" max="275" width="0" style="5" hidden="1" customWidth="1"/>
    <col min="276" max="276" width="22.140625" style="5" customWidth="1"/>
    <col min="277" max="509" width="10.7109375" style="5"/>
    <col min="510" max="510" width="16.85546875" style="5" customWidth="1"/>
    <col min="511" max="511" width="41.28515625" style="5" customWidth="1"/>
    <col min="512" max="513" width="4.28515625" style="5" customWidth="1"/>
    <col min="514" max="514" width="4" style="5" customWidth="1"/>
    <col min="515" max="520" width="4.28515625" style="5" customWidth="1"/>
    <col min="521" max="521" width="4.85546875" style="5" customWidth="1"/>
    <col min="522" max="522" width="4.28515625" style="5" customWidth="1"/>
    <col min="523" max="523" width="7.42578125" style="5" customWidth="1"/>
    <col min="524" max="524" width="4.28515625" style="5" customWidth="1"/>
    <col min="525" max="525" width="17.28515625" style="5" customWidth="1"/>
    <col min="526" max="526" width="30.85546875" style="5" customWidth="1"/>
    <col min="527" max="527" width="4.85546875" style="5" customWidth="1"/>
    <col min="528" max="528" width="15.140625" style="5" customWidth="1"/>
    <col min="529" max="529" width="31.28515625" style="5" customWidth="1"/>
    <col min="530" max="531" width="0" style="5" hidden="1" customWidth="1"/>
    <col min="532" max="532" width="22.140625" style="5" customWidth="1"/>
    <col min="533" max="765" width="10.7109375" style="5"/>
    <col min="766" max="766" width="16.85546875" style="5" customWidth="1"/>
    <col min="767" max="767" width="41.28515625" style="5" customWidth="1"/>
    <col min="768" max="769" width="4.28515625" style="5" customWidth="1"/>
    <col min="770" max="770" width="4" style="5" customWidth="1"/>
    <col min="771" max="776" width="4.28515625" style="5" customWidth="1"/>
    <col min="777" max="777" width="4.85546875" style="5" customWidth="1"/>
    <col min="778" max="778" width="4.28515625" style="5" customWidth="1"/>
    <col min="779" max="779" width="7.42578125" style="5" customWidth="1"/>
    <col min="780" max="780" width="4.28515625" style="5" customWidth="1"/>
    <col min="781" max="781" width="17.28515625" style="5" customWidth="1"/>
    <col min="782" max="782" width="30.85546875" style="5" customWidth="1"/>
    <col min="783" max="783" width="4.85546875" style="5" customWidth="1"/>
    <col min="784" max="784" width="15.140625" style="5" customWidth="1"/>
    <col min="785" max="785" width="31.28515625" style="5" customWidth="1"/>
    <col min="786" max="787" width="0" style="5" hidden="1" customWidth="1"/>
    <col min="788" max="788" width="22.140625" style="5" customWidth="1"/>
    <col min="789" max="1021" width="10.7109375" style="5"/>
    <col min="1022" max="1022" width="16.85546875" style="5" customWidth="1"/>
    <col min="1023" max="1023" width="41.28515625" style="5" customWidth="1"/>
    <col min="1024" max="1025" width="4.28515625" style="5" customWidth="1"/>
    <col min="1026" max="1026" width="4" style="5" customWidth="1"/>
    <col min="1027" max="1032" width="4.28515625" style="5" customWidth="1"/>
    <col min="1033" max="1033" width="4.85546875" style="5" customWidth="1"/>
    <col min="1034" max="1034" width="4.28515625" style="5" customWidth="1"/>
    <col min="1035" max="1035" width="7.42578125" style="5" customWidth="1"/>
    <col min="1036" max="1036" width="4.28515625" style="5" customWidth="1"/>
    <col min="1037" max="1037" width="17.28515625" style="5" customWidth="1"/>
    <col min="1038" max="1038" width="30.85546875" style="5" customWidth="1"/>
    <col min="1039" max="1039" width="4.85546875" style="5" customWidth="1"/>
    <col min="1040" max="1040" width="15.140625" style="5" customWidth="1"/>
    <col min="1041" max="1041" width="31.28515625" style="5" customWidth="1"/>
    <col min="1042" max="1043" width="0" style="5" hidden="1" customWidth="1"/>
    <col min="1044" max="1044" width="22.140625" style="5" customWidth="1"/>
    <col min="1045" max="1277" width="10.7109375" style="5"/>
    <col min="1278" max="1278" width="16.85546875" style="5" customWidth="1"/>
    <col min="1279" max="1279" width="41.28515625" style="5" customWidth="1"/>
    <col min="1280" max="1281" width="4.28515625" style="5" customWidth="1"/>
    <col min="1282" max="1282" width="4" style="5" customWidth="1"/>
    <col min="1283" max="1288" width="4.28515625" style="5" customWidth="1"/>
    <col min="1289" max="1289" width="4.85546875" style="5" customWidth="1"/>
    <col min="1290" max="1290" width="4.28515625" style="5" customWidth="1"/>
    <col min="1291" max="1291" width="7.42578125" style="5" customWidth="1"/>
    <col min="1292" max="1292" width="4.28515625" style="5" customWidth="1"/>
    <col min="1293" max="1293" width="17.28515625" style="5" customWidth="1"/>
    <col min="1294" max="1294" width="30.85546875" style="5" customWidth="1"/>
    <col min="1295" max="1295" width="4.85546875" style="5" customWidth="1"/>
    <col min="1296" max="1296" width="15.140625" style="5" customWidth="1"/>
    <col min="1297" max="1297" width="31.28515625" style="5" customWidth="1"/>
    <col min="1298" max="1299" width="0" style="5" hidden="1" customWidth="1"/>
    <col min="1300" max="1300" width="22.140625" style="5" customWidth="1"/>
    <col min="1301" max="1533" width="10.7109375" style="5"/>
    <col min="1534" max="1534" width="16.85546875" style="5" customWidth="1"/>
    <col min="1535" max="1535" width="41.28515625" style="5" customWidth="1"/>
    <col min="1536" max="1537" width="4.28515625" style="5" customWidth="1"/>
    <col min="1538" max="1538" width="4" style="5" customWidth="1"/>
    <col min="1539" max="1544" width="4.28515625" style="5" customWidth="1"/>
    <col min="1545" max="1545" width="4.85546875" style="5" customWidth="1"/>
    <col min="1546" max="1546" width="4.28515625" style="5" customWidth="1"/>
    <col min="1547" max="1547" width="7.42578125" style="5" customWidth="1"/>
    <col min="1548" max="1548" width="4.28515625" style="5" customWidth="1"/>
    <col min="1549" max="1549" width="17.28515625" style="5" customWidth="1"/>
    <col min="1550" max="1550" width="30.85546875" style="5" customWidth="1"/>
    <col min="1551" max="1551" width="4.85546875" style="5" customWidth="1"/>
    <col min="1552" max="1552" width="15.140625" style="5" customWidth="1"/>
    <col min="1553" max="1553" width="31.28515625" style="5" customWidth="1"/>
    <col min="1554" max="1555" width="0" style="5" hidden="1" customWidth="1"/>
    <col min="1556" max="1556" width="22.140625" style="5" customWidth="1"/>
    <col min="1557" max="1789" width="10.7109375" style="5"/>
    <col min="1790" max="1790" width="16.85546875" style="5" customWidth="1"/>
    <col min="1791" max="1791" width="41.28515625" style="5" customWidth="1"/>
    <col min="1792" max="1793" width="4.28515625" style="5" customWidth="1"/>
    <col min="1794" max="1794" width="4" style="5" customWidth="1"/>
    <col min="1795" max="1800" width="4.28515625" style="5" customWidth="1"/>
    <col min="1801" max="1801" width="4.85546875" style="5" customWidth="1"/>
    <col min="1802" max="1802" width="4.28515625" style="5" customWidth="1"/>
    <col min="1803" max="1803" width="7.42578125" style="5" customWidth="1"/>
    <col min="1804" max="1804" width="4.28515625" style="5" customWidth="1"/>
    <col min="1805" max="1805" width="17.28515625" style="5" customWidth="1"/>
    <col min="1806" max="1806" width="30.85546875" style="5" customWidth="1"/>
    <col min="1807" max="1807" width="4.85546875" style="5" customWidth="1"/>
    <col min="1808" max="1808" width="15.140625" style="5" customWidth="1"/>
    <col min="1809" max="1809" width="31.28515625" style="5" customWidth="1"/>
    <col min="1810" max="1811" width="0" style="5" hidden="1" customWidth="1"/>
    <col min="1812" max="1812" width="22.140625" style="5" customWidth="1"/>
    <col min="1813" max="2045" width="10.7109375" style="5"/>
    <col min="2046" max="2046" width="16.85546875" style="5" customWidth="1"/>
    <col min="2047" max="2047" width="41.28515625" style="5" customWidth="1"/>
    <col min="2048" max="2049" width="4.28515625" style="5" customWidth="1"/>
    <col min="2050" max="2050" width="4" style="5" customWidth="1"/>
    <col min="2051" max="2056" width="4.28515625" style="5" customWidth="1"/>
    <col min="2057" max="2057" width="4.85546875" style="5" customWidth="1"/>
    <col min="2058" max="2058" width="4.28515625" style="5" customWidth="1"/>
    <col min="2059" max="2059" width="7.42578125" style="5" customWidth="1"/>
    <col min="2060" max="2060" width="4.28515625" style="5" customWidth="1"/>
    <col min="2061" max="2061" width="17.28515625" style="5" customWidth="1"/>
    <col min="2062" max="2062" width="30.85546875" style="5" customWidth="1"/>
    <col min="2063" max="2063" width="4.85546875" style="5" customWidth="1"/>
    <col min="2064" max="2064" width="15.140625" style="5" customWidth="1"/>
    <col min="2065" max="2065" width="31.28515625" style="5" customWidth="1"/>
    <col min="2066" max="2067" width="0" style="5" hidden="1" customWidth="1"/>
    <col min="2068" max="2068" width="22.140625" style="5" customWidth="1"/>
    <col min="2069" max="2301" width="10.7109375" style="5"/>
    <col min="2302" max="2302" width="16.85546875" style="5" customWidth="1"/>
    <col min="2303" max="2303" width="41.28515625" style="5" customWidth="1"/>
    <col min="2304" max="2305" width="4.28515625" style="5" customWidth="1"/>
    <col min="2306" max="2306" width="4" style="5" customWidth="1"/>
    <col min="2307" max="2312" width="4.28515625" style="5" customWidth="1"/>
    <col min="2313" max="2313" width="4.85546875" style="5" customWidth="1"/>
    <col min="2314" max="2314" width="4.28515625" style="5" customWidth="1"/>
    <col min="2315" max="2315" width="7.42578125" style="5" customWidth="1"/>
    <col min="2316" max="2316" width="4.28515625" style="5" customWidth="1"/>
    <col min="2317" max="2317" width="17.28515625" style="5" customWidth="1"/>
    <col min="2318" max="2318" width="30.85546875" style="5" customWidth="1"/>
    <col min="2319" max="2319" width="4.85546875" style="5" customWidth="1"/>
    <col min="2320" max="2320" width="15.140625" style="5" customWidth="1"/>
    <col min="2321" max="2321" width="31.28515625" style="5" customWidth="1"/>
    <col min="2322" max="2323" width="0" style="5" hidden="1" customWidth="1"/>
    <col min="2324" max="2324" width="22.140625" style="5" customWidth="1"/>
    <col min="2325" max="2557" width="10.7109375" style="5"/>
    <col min="2558" max="2558" width="16.85546875" style="5" customWidth="1"/>
    <col min="2559" max="2559" width="41.28515625" style="5" customWidth="1"/>
    <col min="2560" max="2561" width="4.28515625" style="5" customWidth="1"/>
    <col min="2562" max="2562" width="4" style="5" customWidth="1"/>
    <col min="2563" max="2568" width="4.28515625" style="5" customWidth="1"/>
    <col min="2569" max="2569" width="4.85546875" style="5" customWidth="1"/>
    <col min="2570" max="2570" width="4.28515625" style="5" customWidth="1"/>
    <col min="2571" max="2571" width="7.42578125" style="5" customWidth="1"/>
    <col min="2572" max="2572" width="4.28515625" style="5" customWidth="1"/>
    <col min="2573" max="2573" width="17.28515625" style="5" customWidth="1"/>
    <col min="2574" max="2574" width="30.85546875" style="5" customWidth="1"/>
    <col min="2575" max="2575" width="4.85546875" style="5" customWidth="1"/>
    <col min="2576" max="2576" width="15.140625" style="5" customWidth="1"/>
    <col min="2577" max="2577" width="31.28515625" style="5" customWidth="1"/>
    <col min="2578" max="2579" width="0" style="5" hidden="1" customWidth="1"/>
    <col min="2580" max="2580" width="22.140625" style="5" customWidth="1"/>
    <col min="2581" max="2813" width="10.7109375" style="5"/>
    <col min="2814" max="2814" width="16.85546875" style="5" customWidth="1"/>
    <col min="2815" max="2815" width="41.28515625" style="5" customWidth="1"/>
    <col min="2816" max="2817" width="4.28515625" style="5" customWidth="1"/>
    <col min="2818" max="2818" width="4" style="5" customWidth="1"/>
    <col min="2819" max="2824" width="4.28515625" style="5" customWidth="1"/>
    <col min="2825" max="2825" width="4.85546875" style="5" customWidth="1"/>
    <col min="2826" max="2826" width="4.28515625" style="5" customWidth="1"/>
    <col min="2827" max="2827" width="7.42578125" style="5" customWidth="1"/>
    <col min="2828" max="2828" width="4.28515625" style="5" customWidth="1"/>
    <col min="2829" max="2829" width="17.28515625" style="5" customWidth="1"/>
    <col min="2830" max="2830" width="30.85546875" style="5" customWidth="1"/>
    <col min="2831" max="2831" width="4.85546875" style="5" customWidth="1"/>
    <col min="2832" max="2832" width="15.140625" style="5" customWidth="1"/>
    <col min="2833" max="2833" width="31.28515625" style="5" customWidth="1"/>
    <col min="2834" max="2835" width="0" style="5" hidden="1" customWidth="1"/>
    <col min="2836" max="2836" width="22.140625" style="5" customWidth="1"/>
    <col min="2837" max="3069" width="10.7109375" style="5"/>
    <col min="3070" max="3070" width="16.85546875" style="5" customWidth="1"/>
    <col min="3071" max="3071" width="41.28515625" style="5" customWidth="1"/>
    <col min="3072" max="3073" width="4.28515625" style="5" customWidth="1"/>
    <col min="3074" max="3074" width="4" style="5" customWidth="1"/>
    <col min="3075" max="3080" width="4.28515625" style="5" customWidth="1"/>
    <col min="3081" max="3081" width="4.85546875" style="5" customWidth="1"/>
    <col min="3082" max="3082" width="4.28515625" style="5" customWidth="1"/>
    <col min="3083" max="3083" width="7.42578125" style="5" customWidth="1"/>
    <col min="3084" max="3084" width="4.28515625" style="5" customWidth="1"/>
    <col min="3085" max="3085" width="17.28515625" style="5" customWidth="1"/>
    <col min="3086" max="3086" width="30.85546875" style="5" customWidth="1"/>
    <col min="3087" max="3087" width="4.85546875" style="5" customWidth="1"/>
    <col min="3088" max="3088" width="15.140625" style="5" customWidth="1"/>
    <col min="3089" max="3089" width="31.28515625" style="5" customWidth="1"/>
    <col min="3090" max="3091" width="0" style="5" hidden="1" customWidth="1"/>
    <col min="3092" max="3092" width="22.140625" style="5" customWidth="1"/>
    <col min="3093" max="3325" width="10.7109375" style="5"/>
    <col min="3326" max="3326" width="16.85546875" style="5" customWidth="1"/>
    <col min="3327" max="3327" width="41.28515625" style="5" customWidth="1"/>
    <col min="3328" max="3329" width="4.28515625" style="5" customWidth="1"/>
    <col min="3330" max="3330" width="4" style="5" customWidth="1"/>
    <col min="3331" max="3336" width="4.28515625" style="5" customWidth="1"/>
    <col min="3337" max="3337" width="4.85546875" style="5" customWidth="1"/>
    <col min="3338" max="3338" width="4.28515625" style="5" customWidth="1"/>
    <col min="3339" max="3339" width="7.42578125" style="5" customWidth="1"/>
    <col min="3340" max="3340" width="4.28515625" style="5" customWidth="1"/>
    <col min="3341" max="3341" width="17.28515625" style="5" customWidth="1"/>
    <col min="3342" max="3342" width="30.85546875" style="5" customWidth="1"/>
    <col min="3343" max="3343" width="4.85546875" style="5" customWidth="1"/>
    <col min="3344" max="3344" width="15.140625" style="5" customWidth="1"/>
    <col min="3345" max="3345" width="31.28515625" style="5" customWidth="1"/>
    <col min="3346" max="3347" width="0" style="5" hidden="1" customWidth="1"/>
    <col min="3348" max="3348" width="22.140625" style="5" customWidth="1"/>
    <col min="3349" max="3581" width="10.7109375" style="5"/>
    <col min="3582" max="3582" width="16.85546875" style="5" customWidth="1"/>
    <col min="3583" max="3583" width="41.28515625" style="5" customWidth="1"/>
    <col min="3584" max="3585" width="4.28515625" style="5" customWidth="1"/>
    <col min="3586" max="3586" width="4" style="5" customWidth="1"/>
    <col min="3587" max="3592" width="4.28515625" style="5" customWidth="1"/>
    <col min="3593" max="3593" width="4.85546875" style="5" customWidth="1"/>
    <col min="3594" max="3594" width="4.28515625" style="5" customWidth="1"/>
    <col min="3595" max="3595" width="7.42578125" style="5" customWidth="1"/>
    <col min="3596" max="3596" width="4.28515625" style="5" customWidth="1"/>
    <col min="3597" max="3597" width="17.28515625" style="5" customWidth="1"/>
    <col min="3598" max="3598" width="30.85546875" style="5" customWidth="1"/>
    <col min="3599" max="3599" width="4.85546875" style="5" customWidth="1"/>
    <col min="3600" max="3600" width="15.140625" style="5" customWidth="1"/>
    <col min="3601" max="3601" width="31.28515625" style="5" customWidth="1"/>
    <col min="3602" max="3603" width="0" style="5" hidden="1" customWidth="1"/>
    <col min="3604" max="3604" width="22.140625" style="5" customWidth="1"/>
    <col min="3605" max="3837" width="10.7109375" style="5"/>
    <col min="3838" max="3838" width="16.85546875" style="5" customWidth="1"/>
    <col min="3839" max="3839" width="41.28515625" style="5" customWidth="1"/>
    <col min="3840" max="3841" width="4.28515625" style="5" customWidth="1"/>
    <col min="3842" max="3842" width="4" style="5" customWidth="1"/>
    <col min="3843" max="3848" width="4.28515625" style="5" customWidth="1"/>
    <col min="3849" max="3849" width="4.85546875" style="5" customWidth="1"/>
    <col min="3850" max="3850" width="4.28515625" style="5" customWidth="1"/>
    <col min="3851" max="3851" width="7.42578125" style="5" customWidth="1"/>
    <col min="3852" max="3852" width="4.28515625" style="5" customWidth="1"/>
    <col min="3853" max="3853" width="17.28515625" style="5" customWidth="1"/>
    <col min="3854" max="3854" width="30.85546875" style="5" customWidth="1"/>
    <col min="3855" max="3855" width="4.85546875" style="5" customWidth="1"/>
    <col min="3856" max="3856" width="15.140625" style="5" customWidth="1"/>
    <col min="3857" max="3857" width="31.28515625" style="5" customWidth="1"/>
    <col min="3858" max="3859" width="0" style="5" hidden="1" customWidth="1"/>
    <col min="3860" max="3860" width="22.140625" style="5" customWidth="1"/>
    <col min="3861" max="4093" width="10.7109375" style="5"/>
    <col min="4094" max="4094" width="16.85546875" style="5" customWidth="1"/>
    <col min="4095" max="4095" width="41.28515625" style="5" customWidth="1"/>
    <col min="4096" max="4097" width="4.28515625" style="5" customWidth="1"/>
    <col min="4098" max="4098" width="4" style="5" customWidth="1"/>
    <col min="4099" max="4104" width="4.28515625" style="5" customWidth="1"/>
    <col min="4105" max="4105" width="4.85546875" style="5" customWidth="1"/>
    <col min="4106" max="4106" width="4.28515625" style="5" customWidth="1"/>
    <col min="4107" max="4107" width="7.42578125" style="5" customWidth="1"/>
    <col min="4108" max="4108" width="4.28515625" style="5" customWidth="1"/>
    <col min="4109" max="4109" width="17.28515625" style="5" customWidth="1"/>
    <col min="4110" max="4110" width="30.85546875" style="5" customWidth="1"/>
    <col min="4111" max="4111" width="4.85546875" style="5" customWidth="1"/>
    <col min="4112" max="4112" width="15.140625" style="5" customWidth="1"/>
    <col min="4113" max="4113" width="31.28515625" style="5" customWidth="1"/>
    <col min="4114" max="4115" width="0" style="5" hidden="1" customWidth="1"/>
    <col min="4116" max="4116" width="22.140625" style="5" customWidth="1"/>
    <col min="4117" max="4349" width="10.7109375" style="5"/>
    <col min="4350" max="4350" width="16.85546875" style="5" customWidth="1"/>
    <col min="4351" max="4351" width="41.28515625" style="5" customWidth="1"/>
    <col min="4352" max="4353" width="4.28515625" style="5" customWidth="1"/>
    <col min="4354" max="4354" width="4" style="5" customWidth="1"/>
    <col min="4355" max="4360" width="4.28515625" style="5" customWidth="1"/>
    <col min="4361" max="4361" width="4.85546875" style="5" customWidth="1"/>
    <col min="4362" max="4362" width="4.28515625" style="5" customWidth="1"/>
    <col min="4363" max="4363" width="7.42578125" style="5" customWidth="1"/>
    <col min="4364" max="4364" width="4.28515625" style="5" customWidth="1"/>
    <col min="4365" max="4365" width="17.28515625" style="5" customWidth="1"/>
    <col min="4366" max="4366" width="30.85546875" style="5" customWidth="1"/>
    <col min="4367" max="4367" width="4.85546875" style="5" customWidth="1"/>
    <col min="4368" max="4368" width="15.140625" style="5" customWidth="1"/>
    <col min="4369" max="4369" width="31.28515625" style="5" customWidth="1"/>
    <col min="4370" max="4371" width="0" style="5" hidden="1" customWidth="1"/>
    <col min="4372" max="4372" width="22.140625" style="5" customWidth="1"/>
    <col min="4373" max="4605" width="10.7109375" style="5"/>
    <col min="4606" max="4606" width="16.85546875" style="5" customWidth="1"/>
    <col min="4607" max="4607" width="41.28515625" style="5" customWidth="1"/>
    <col min="4608" max="4609" width="4.28515625" style="5" customWidth="1"/>
    <col min="4610" max="4610" width="4" style="5" customWidth="1"/>
    <col min="4611" max="4616" width="4.28515625" style="5" customWidth="1"/>
    <col min="4617" max="4617" width="4.85546875" style="5" customWidth="1"/>
    <col min="4618" max="4618" width="4.28515625" style="5" customWidth="1"/>
    <col min="4619" max="4619" width="7.42578125" style="5" customWidth="1"/>
    <col min="4620" max="4620" width="4.28515625" style="5" customWidth="1"/>
    <col min="4621" max="4621" width="17.28515625" style="5" customWidth="1"/>
    <col min="4622" max="4622" width="30.85546875" style="5" customWidth="1"/>
    <col min="4623" max="4623" width="4.85546875" style="5" customWidth="1"/>
    <col min="4624" max="4624" width="15.140625" style="5" customWidth="1"/>
    <col min="4625" max="4625" width="31.28515625" style="5" customWidth="1"/>
    <col min="4626" max="4627" width="0" style="5" hidden="1" customWidth="1"/>
    <col min="4628" max="4628" width="22.140625" style="5" customWidth="1"/>
    <col min="4629" max="4861" width="10.7109375" style="5"/>
    <col min="4862" max="4862" width="16.85546875" style="5" customWidth="1"/>
    <col min="4863" max="4863" width="41.28515625" style="5" customWidth="1"/>
    <col min="4864" max="4865" width="4.28515625" style="5" customWidth="1"/>
    <col min="4866" max="4866" width="4" style="5" customWidth="1"/>
    <col min="4867" max="4872" width="4.28515625" style="5" customWidth="1"/>
    <col min="4873" max="4873" width="4.85546875" style="5" customWidth="1"/>
    <col min="4874" max="4874" width="4.28515625" style="5" customWidth="1"/>
    <col min="4875" max="4875" width="7.42578125" style="5" customWidth="1"/>
    <col min="4876" max="4876" width="4.28515625" style="5" customWidth="1"/>
    <col min="4877" max="4877" width="17.28515625" style="5" customWidth="1"/>
    <col min="4878" max="4878" width="30.85546875" style="5" customWidth="1"/>
    <col min="4879" max="4879" width="4.85546875" style="5" customWidth="1"/>
    <col min="4880" max="4880" width="15.140625" style="5" customWidth="1"/>
    <col min="4881" max="4881" width="31.28515625" style="5" customWidth="1"/>
    <col min="4882" max="4883" width="0" style="5" hidden="1" customWidth="1"/>
    <col min="4884" max="4884" width="22.140625" style="5" customWidth="1"/>
    <col min="4885" max="5117" width="10.7109375" style="5"/>
    <col min="5118" max="5118" width="16.85546875" style="5" customWidth="1"/>
    <col min="5119" max="5119" width="41.28515625" style="5" customWidth="1"/>
    <col min="5120" max="5121" width="4.28515625" style="5" customWidth="1"/>
    <col min="5122" max="5122" width="4" style="5" customWidth="1"/>
    <col min="5123" max="5128" width="4.28515625" style="5" customWidth="1"/>
    <col min="5129" max="5129" width="4.85546875" style="5" customWidth="1"/>
    <col min="5130" max="5130" width="4.28515625" style="5" customWidth="1"/>
    <col min="5131" max="5131" width="7.42578125" style="5" customWidth="1"/>
    <col min="5132" max="5132" width="4.28515625" style="5" customWidth="1"/>
    <col min="5133" max="5133" width="17.28515625" style="5" customWidth="1"/>
    <col min="5134" max="5134" width="30.85546875" style="5" customWidth="1"/>
    <col min="5135" max="5135" width="4.85546875" style="5" customWidth="1"/>
    <col min="5136" max="5136" width="15.140625" style="5" customWidth="1"/>
    <col min="5137" max="5137" width="31.28515625" style="5" customWidth="1"/>
    <col min="5138" max="5139" width="0" style="5" hidden="1" customWidth="1"/>
    <col min="5140" max="5140" width="22.140625" style="5" customWidth="1"/>
    <col min="5141" max="5373" width="10.7109375" style="5"/>
    <col min="5374" max="5374" width="16.85546875" style="5" customWidth="1"/>
    <col min="5375" max="5375" width="41.28515625" style="5" customWidth="1"/>
    <col min="5376" max="5377" width="4.28515625" style="5" customWidth="1"/>
    <col min="5378" max="5378" width="4" style="5" customWidth="1"/>
    <col min="5379" max="5384" width="4.28515625" style="5" customWidth="1"/>
    <col min="5385" max="5385" width="4.85546875" style="5" customWidth="1"/>
    <col min="5386" max="5386" width="4.28515625" style="5" customWidth="1"/>
    <col min="5387" max="5387" width="7.42578125" style="5" customWidth="1"/>
    <col min="5388" max="5388" width="4.28515625" style="5" customWidth="1"/>
    <col min="5389" max="5389" width="17.28515625" style="5" customWidth="1"/>
    <col min="5390" max="5390" width="30.85546875" style="5" customWidth="1"/>
    <col min="5391" max="5391" width="4.85546875" style="5" customWidth="1"/>
    <col min="5392" max="5392" width="15.140625" style="5" customWidth="1"/>
    <col min="5393" max="5393" width="31.28515625" style="5" customWidth="1"/>
    <col min="5394" max="5395" width="0" style="5" hidden="1" customWidth="1"/>
    <col min="5396" max="5396" width="22.140625" style="5" customWidth="1"/>
    <col min="5397" max="5629" width="10.7109375" style="5"/>
    <col min="5630" max="5630" width="16.85546875" style="5" customWidth="1"/>
    <col min="5631" max="5631" width="41.28515625" style="5" customWidth="1"/>
    <col min="5632" max="5633" width="4.28515625" style="5" customWidth="1"/>
    <col min="5634" max="5634" width="4" style="5" customWidth="1"/>
    <col min="5635" max="5640" width="4.28515625" style="5" customWidth="1"/>
    <col min="5641" max="5641" width="4.85546875" style="5" customWidth="1"/>
    <col min="5642" max="5642" width="4.28515625" style="5" customWidth="1"/>
    <col min="5643" max="5643" width="7.42578125" style="5" customWidth="1"/>
    <col min="5644" max="5644" width="4.28515625" style="5" customWidth="1"/>
    <col min="5645" max="5645" width="17.28515625" style="5" customWidth="1"/>
    <col min="5646" max="5646" width="30.85546875" style="5" customWidth="1"/>
    <col min="5647" max="5647" width="4.85546875" style="5" customWidth="1"/>
    <col min="5648" max="5648" width="15.140625" style="5" customWidth="1"/>
    <col min="5649" max="5649" width="31.28515625" style="5" customWidth="1"/>
    <col min="5650" max="5651" width="0" style="5" hidden="1" customWidth="1"/>
    <col min="5652" max="5652" width="22.140625" style="5" customWidth="1"/>
    <col min="5653" max="5885" width="10.7109375" style="5"/>
    <col min="5886" max="5886" width="16.85546875" style="5" customWidth="1"/>
    <col min="5887" max="5887" width="41.28515625" style="5" customWidth="1"/>
    <col min="5888" max="5889" width="4.28515625" style="5" customWidth="1"/>
    <col min="5890" max="5890" width="4" style="5" customWidth="1"/>
    <col min="5891" max="5896" width="4.28515625" style="5" customWidth="1"/>
    <col min="5897" max="5897" width="4.85546875" style="5" customWidth="1"/>
    <col min="5898" max="5898" width="4.28515625" style="5" customWidth="1"/>
    <col min="5899" max="5899" width="7.42578125" style="5" customWidth="1"/>
    <col min="5900" max="5900" width="4.28515625" style="5" customWidth="1"/>
    <col min="5901" max="5901" width="17.28515625" style="5" customWidth="1"/>
    <col min="5902" max="5902" width="30.85546875" style="5" customWidth="1"/>
    <col min="5903" max="5903" width="4.85546875" style="5" customWidth="1"/>
    <col min="5904" max="5904" width="15.140625" style="5" customWidth="1"/>
    <col min="5905" max="5905" width="31.28515625" style="5" customWidth="1"/>
    <col min="5906" max="5907" width="0" style="5" hidden="1" customWidth="1"/>
    <col min="5908" max="5908" width="22.140625" style="5" customWidth="1"/>
    <col min="5909" max="6141" width="10.7109375" style="5"/>
    <col min="6142" max="6142" width="16.85546875" style="5" customWidth="1"/>
    <col min="6143" max="6143" width="41.28515625" style="5" customWidth="1"/>
    <col min="6144" max="6145" width="4.28515625" style="5" customWidth="1"/>
    <col min="6146" max="6146" width="4" style="5" customWidth="1"/>
    <col min="6147" max="6152" width="4.28515625" style="5" customWidth="1"/>
    <col min="6153" max="6153" width="4.85546875" style="5" customWidth="1"/>
    <col min="6154" max="6154" width="4.28515625" style="5" customWidth="1"/>
    <col min="6155" max="6155" width="7.42578125" style="5" customWidth="1"/>
    <col min="6156" max="6156" width="4.28515625" style="5" customWidth="1"/>
    <col min="6157" max="6157" width="17.28515625" style="5" customWidth="1"/>
    <col min="6158" max="6158" width="30.85546875" style="5" customWidth="1"/>
    <col min="6159" max="6159" width="4.85546875" style="5" customWidth="1"/>
    <col min="6160" max="6160" width="15.140625" style="5" customWidth="1"/>
    <col min="6161" max="6161" width="31.28515625" style="5" customWidth="1"/>
    <col min="6162" max="6163" width="0" style="5" hidden="1" customWidth="1"/>
    <col min="6164" max="6164" width="22.140625" style="5" customWidth="1"/>
    <col min="6165" max="6397" width="10.7109375" style="5"/>
    <col min="6398" max="6398" width="16.85546875" style="5" customWidth="1"/>
    <col min="6399" max="6399" width="41.28515625" style="5" customWidth="1"/>
    <col min="6400" max="6401" width="4.28515625" style="5" customWidth="1"/>
    <col min="6402" max="6402" width="4" style="5" customWidth="1"/>
    <col min="6403" max="6408" width="4.28515625" style="5" customWidth="1"/>
    <col min="6409" max="6409" width="4.85546875" style="5" customWidth="1"/>
    <col min="6410" max="6410" width="4.28515625" style="5" customWidth="1"/>
    <col min="6411" max="6411" width="7.42578125" style="5" customWidth="1"/>
    <col min="6412" max="6412" width="4.28515625" style="5" customWidth="1"/>
    <col min="6413" max="6413" width="17.28515625" style="5" customWidth="1"/>
    <col min="6414" max="6414" width="30.85546875" style="5" customWidth="1"/>
    <col min="6415" max="6415" width="4.85546875" style="5" customWidth="1"/>
    <col min="6416" max="6416" width="15.140625" style="5" customWidth="1"/>
    <col min="6417" max="6417" width="31.28515625" style="5" customWidth="1"/>
    <col min="6418" max="6419" width="0" style="5" hidden="1" customWidth="1"/>
    <col min="6420" max="6420" width="22.140625" style="5" customWidth="1"/>
    <col min="6421" max="6653" width="10.7109375" style="5"/>
    <col min="6654" max="6654" width="16.85546875" style="5" customWidth="1"/>
    <col min="6655" max="6655" width="41.28515625" style="5" customWidth="1"/>
    <col min="6656" max="6657" width="4.28515625" style="5" customWidth="1"/>
    <col min="6658" max="6658" width="4" style="5" customWidth="1"/>
    <col min="6659" max="6664" width="4.28515625" style="5" customWidth="1"/>
    <col min="6665" max="6665" width="4.85546875" style="5" customWidth="1"/>
    <col min="6666" max="6666" width="4.28515625" style="5" customWidth="1"/>
    <col min="6667" max="6667" width="7.42578125" style="5" customWidth="1"/>
    <col min="6668" max="6668" width="4.28515625" style="5" customWidth="1"/>
    <col min="6669" max="6669" width="17.28515625" style="5" customWidth="1"/>
    <col min="6670" max="6670" width="30.85546875" style="5" customWidth="1"/>
    <col min="6671" max="6671" width="4.85546875" style="5" customWidth="1"/>
    <col min="6672" max="6672" width="15.140625" style="5" customWidth="1"/>
    <col min="6673" max="6673" width="31.28515625" style="5" customWidth="1"/>
    <col min="6674" max="6675" width="0" style="5" hidden="1" customWidth="1"/>
    <col min="6676" max="6676" width="22.140625" style="5" customWidth="1"/>
    <col min="6677" max="6909" width="10.7109375" style="5"/>
    <col min="6910" max="6910" width="16.85546875" style="5" customWidth="1"/>
    <col min="6911" max="6911" width="41.28515625" style="5" customWidth="1"/>
    <col min="6912" max="6913" width="4.28515625" style="5" customWidth="1"/>
    <col min="6914" max="6914" width="4" style="5" customWidth="1"/>
    <col min="6915" max="6920" width="4.28515625" style="5" customWidth="1"/>
    <col min="6921" max="6921" width="4.85546875" style="5" customWidth="1"/>
    <col min="6922" max="6922" width="4.28515625" style="5" customWidth="1"/>
    <col min="6923" max="6923" width="7.42578125" style="5" customWidth="1"/>
    <col min="6924" max="6924" width="4.28515625" style="5" customWidth="1"/>
    <col min="6925" max="6925" width="17.28515625" style="5" customWidth="1"/>
    <col min="6926" max="6926" width="30.85546875" style="5" customWidth="1"/>
    <col min="6927" max="6927" width="4.85546875" style="5" customWidth="1"/>
    <col min="6928" max="6928" width="15.140625" style="5" customWidth="1"/>
    <col min="6929" max="6929" width="31.28515625" style="5" customWidth="1"/>
    <col min="6930" max="6931" width="0" style="5" hidden="1" customWidth="1"/>
    <col min="6932" max="6932" width="22.140625" style="5" customWidth="1"/>
    <col min="6933" max="7165" width="10.7109375" style="5"/>
    <col min="7166" max="7166" width="16.85546875" style="5" customWidth="1"/>
    <col min="7167" max="7167" width="41.28515625" style="5" customWidth="1"/>
    <col min="7168" max="7169" width="4.28515625" style="5" customWidth="1"/>
    <col min="7170" max="7170" width="4" style="5" customWidth="1"/>
    <col min="7171" max="7176" width="4.28515625" style="5" customWidth="1"/>
    <col min="7177" max="7177" width="4.85546875" style="5" customWidth="1"/>
    <col min="7178" max="7178" width="4.28515625" style="5" customWidth="1"/>
    <col min="7179" max="7179" width="7.42578125" style="5" customWidth="1"/>
    <col min="7180" max="7180" width="4.28515625" style="5" customWidth="1"/>
    <col min="7181" max="7181" width="17.28515625" style="5" customWidth="1"/>
    <col min="7182" max="7182" width="30.85546875" style="5" customWidth="1"/>
    <col min="7183" max="7183" width="4.85546875" style="5" customWidth="1"/>
    <col min="7184" max="7184" width="15.140625" style="5" customWidth="1"/>
    <col min="7185" max="7185" width="31.28515625" style="5" customWidth="1"/>
    <col min="7186" max="7187" width="0" style="5" hidden="1" customWidth="1"/>
    <col min="7188" max="7188" width="22.140625" style="5" customWidth="1"/>
    <col min="7189" max="7421" width="10.7109375" style="5"/>
    <col min="7422" max="7422" width="16.85546875" style="5" customWidth="1"/>
    <col min="7423" max="7423" width="41.28515625" style="5" customWidth="1"/>
    <col min="7424" max="7425" width="4.28515625" style="5" customWidth="1"/>
    <col min="7426" max="7426" width="4" style="5" customWidth="1"/>
    <col min="7427" max="7432" width="4.28515625" style="5" customWidth="1"/>
    <col min="7433" max="7433" width="4.85546875" style="5" customWidth="1"/>
    <col min="7434" max="7434" width="4.28515625" style="5" customWidth="1"/>
    <col min="7435" max="7435" width="7.42578125" style="5" customWidth="1"/>
    <col min="7436" max="7436" width="4.28515625" style="5" customWidth="1"/>
    <col min="7437" max="7437" width="17.28515625" style="5" customWidth="1"/>
    <col min="7438" max="7438" width="30.85546875" style="5" customWidth="1"/>
    <col min="7439" max="7439" width="4.85546875" style="5" customWidth="1"/>
    <col min="7440" max="7440" width="15.140625" style="5" customWidth="1"/>
    <col min="7441" max="7441" width="31.28515625" style="5" customWidth="1"/>
    <col min="7442" max="7443" width="0" style="5" hidden="1" customWidth="1"/>
    <col min="7444" max="7444" width="22.140625" style="5" customWidth="1"/>
    <col min="7445" max="7677" width="10.7109375" style="5"/>
    <col min="7678" max="7678" width="16.85546875" style="5" customWidth="1"/>
    <col min="7679" max="7679" width="41.28515625" style="5" customWidth="1"/>
    <col min="7680" max="7681" width="4.28515625" style="5" customWidth="1"/>
    <col min="7682" max="7682" width="4" style="5" customWidth="1"/>
    <col min="7683" max="7688" width="4.28515625" style="5" customWidth="1"/>
    <col min="7689" max="7689" width="4.85546875" style="5" customWidth="1"/>
    <col min="7690" max="7690" width="4.28515625" style="5" customWidth="1"/>
    <col min="7691" max="7691" width="7.42578125" style="5" customWidth="1"/>
    <col min="7692" max="7692" width="4.28515625" style="5" customWidth="1"/>
    <col min="7693" max="7693" width="17.28515625" style="5" customWidth="1"/>
    <col min="7694" max="7694" width="30.85546875" style="5" customWidth="1"/>
    <col min="7695" max="7695" width="4.85546875" style="5" customWidth="1"/>
    <col min="7696" max="7696" width="15.140625" style="5" customWidth="1"/>
    <col min="7697" max="7697" width="31.28515625" style="5" customWidth="1"/>
    <col min="7698" max="7699" width="0" style="5" hidden="1" customWidth="1"/>
    <col min="7700" max="7700" width="22.140625" style="5" customWidth="1"/>
    <col min="7701" max="7933" width="10.7109375" style="5"/>
    <col min="7934" max="7934" width="16.85546875" style="5" customWidth="1"/>
    <col min="7935" max="7935" width="41.28515625" style="5" customWidth="1"/>
    <col min="7936" max="7937" width="4.28515625" style="5" customWidth="1"/>
    <col min="7938" max="7938" width="4" style="5" customWidth="1"/>
    <col min="7939" max="7944" width="4.28515625" style="5" customWidth="1"/>
    <col min="7945" max="7945" width="4.85546875" style="5" customWidth="1"/>
    <col min="7946" max="7946" width="4.28515625" style="5" customWidth="1"/>
    <col min="7947" max="7947" width="7.42578125" style="5" customWidth="1"/>
    <col min="7948" max="7948" width="4.28515625" style="5" customWidth="1"/>
    <col min="7949" max="7949" width="17.28515625" style="5" customWidth="1"/>
    <col min="7950" max="7950" width="30.85546875" style="5" customWidth="1"/>
    <col min="7951" max="7951" width="4.85546875" style="5" customWidth="1"/>
    <col min="7952" max="7952" width="15.140625" style="5" customWidth="1"/>
    <col min="7953" max="7953" width="31.28515625" style="5" customWidth="1"/>
    <col min="7954" max="7955" width="0" style="5" hidden="1" customWidth="1"/>
    <col min="7956" max="7956" width="22.140625" style="5" customWidth="1"/>
    <col min="7957" max="8189" width="10.7109375" style="5"/>
    <col min="8190" max="8190" width="16.85546875" style="5" customWidth="1"/>
    <col min="8191" max="8191" width="41.28515625" style="5" customWidth="1"/>
    <col min="8192" max="8193" width="4.28515625" style="5" customWidth="1"/>
    <col min="8194" max="8194" width="4" style="5" customWidth="1"/>
    <col min="8195" max="8200" width="4.28515625" style="5" customWidth="1"/>
    <col min="8201" max="8201" width="4.85546875" style="5" customWidth="1"/>
    <col min="8202" max="8202" width="4.28515625" style="5" customWidth="1"/>
    <col min="8203" max="8203" width="7.42578125" style="5" customWidth="1"/>
    <col min="8204" max="8204" width="4.28515625" style="5" customWidth="1"/>
    <col min="8205" max="8205" width="17.28515625" style="5" customWidth="1"/>
    <col min="8206" max="8206" width="30.85546875" style="5" customWidth="1"/>
    <col min="8207" max="8207" width="4.85546875" style="5" customWidth="1"/>
    <col min="8208" max="8208" width="15.140625" style="5" customWidth="1"/>
    <col min="8209" max="8209" width="31.28515625" style="5" customWidth="1"/>
    <col min="8210" max="8211" width="0" style="5" hidden="1" customWidth="1"/>
    <col min="8212" max="8212" width="22.140625" style="5" customWidth="1"/>
    <col min="8213" max="8445" width="10.7109375" style="5"/>
    <col min="8446" max="8446" width="16.85546875" style="5" customWidth="1"/>
    <col min="8447" max="8447" width="41.28515625" style="5" customWidth="1"/>
    <col min="8448" max="8449" width="4.28515625" style="5" customWidth="1"/>
    <col min="8450" max="8450" width="4" style="5" customWidth="1"/>
    <col min="8451" max="8456" width="4.28515625" style="5" customWidth="1"/>
    <col min="8457" max="8457" width="4.85546875" style="5" customWidth="1"/>
    <col min="8458" max="8458" width="4.28515625" style="5" customWidth="1"/>
    <col min="8459" max="8459" width="7.42578125" style="5" customWidth="1"/>
    <col min="8460" max="8460" width="4.28515625" style="5" customWidth="1"/>
    <col min="8461" max="8461" width="17.28515625" style="5" customWidth="1"/>
    <col min="8462" max="8462" width="30.85546875" style="5" customWidth="1"/>
    <col min="8463" max="8463" width="4.85546875" style="5" customWidth="1"/>
    <col min="8464" max="8464" width="15.140625" style="5" customWidth="1"/>
    <col min="8465" max="8465" width="31.28515625" style="5" customWidth="1"/>
    <col min="8466" max="8467" width="0" style="5" hidden="1" customWidth="1"/>
    <col min="8468" max="8468" width="22.140625" style="5" customWidth="1"/>
    <col min="8469" max="8701" width="10.7109375" style="5"/>
    <col min="8702" max="8702" width="16.85546875" style="5" customWidth="1"/>
    <col min="8703" max="8703" width="41.28515625" style="5" customWidth="1"/>
    <col min="8704" max="8705" width="4.28515625" style="5" customWidth="1"/>
    <col min="8706" max="8706" width="4" style="5" customWidth="1"/>
    <col min="8707" max="8712" width="4.28515625" style="5" customWidth="1"/>
    <col min="8713" max="8713" width="4.85546875" style="5" customWidth="1"/>
    <col min="8714" max="8714" width="4.28515625" style="5" customWidth="1"/>
    <col min="8715" max="8715" width="7.42578125" style="5" customWidth="1"/>
    <col min="8716" max="8716" width="4.28515625" style="5" customWidth="1"/>
    <col min="8717" max="8717" width="17.28515625" style="5" customWidth="1"/>
    <col min="8718" max="8718" width="30.85546875" style="5" customWidth="1"/>
    <col min="8719" max="8719" width="4.85546875" style="5" customWidth="1"/>
    <col min="8720" max="8720" width="15.140625" style="5" customWidth="1"/>
    <col min="8721" max="8721" width="31.28515625" style="5" customWidth="1"/>
    <col min="8722" max="8723" width="0" style="5" hidden="1" customWidth="1"/>
    <col min="8724" max="8724" width="22.140625" style="5" customWidth="1"/>
    <col min="8725" max="8957" width="10.7109375" style="5"/>
    <col min="8958" max="8958" width="16.85546875" style="5" customWidth="1"/>
    <col min="8959" max="8959" width="41.28515625" style="5" customWidth="1"/>
    <col min="8960" max="8961" width="4.28515625" style="5" customWidth="1"/>
    <col min="8962" max="8962" width="4" style="5" customWidth="1"/>
    <col min="8963" max="8968" width="4.28515625" style="5" customWidth="1"/>
    <col min="8969" max="8969" width="4.85546875" style="5" customWidth="1"/>
    <col min="8970" max="8970" width="4.28515625" style="5" customWidth="1"/>
    <col min="8971" max="8971" width="7.42578125" style="5" customWidth="1"/>
    <col min="8972" max="8972" width="4.28515625" style="5" customWidth="1"/>
    <col min="8973" max="8973" width="17.28515625" style="5" customWidth="1"/>
    <col min="8974" max="8974" width="30.85546875" style="5" customWidth="1"/>
    <col min="8975" max="8975" width="4.85546875" style="5" customWidth="1"/>
    <col min="8976" max="8976" width="15.140625" style="5" customWidth="1"/>
    <col min="8977" max="8977" width="31.28515625" style="5" customWidth="1"/>
    <col min="8978" max="8979" width="0" style="5" hidden="1" customWidth="1"/>
    <col min="8980" max="8980" width="22.140625" style="5" customWidth="1"/>
    <col min="8981" max="9213" width="10.7109375" style="5"/>
    <col min="9214" max="9214" width="16.85546875" style="5" customWidth="1"/>
    <col min="9215" max="9215" width="41.28515625" style="5" customWidth="1"/>
    <col min="9216" max="9217" width="4.28515625" style="5" customWidth="1"/>
    <col min="9218" max="9218" width="4" style="5" customWidth="1"/>
    <col min="9219" max="9224" width="4.28515625" style="5" customWidth="1"/>
    <col min="9225" max="9225" width="4.85546875" style="5" customWidth="1"/>
    <col min="9226" max="9226" width="4.28515625" style="5" customWidth="1"/>
    <col min="9227" max="9227" width="7.42578125" style="5" customWidth="1"/>
    <col min="9228" max="9228" width="4.28515625" style="5" customWidth="1"/>
    <col min="9229" max="9229" width="17.28515625" style="5" customWidth="1"/>
    <col min="9230" max="9230" width="30.85546875" style="5" customWidth="1"/>
    <col min="9231" max="9231" width="4.85546875" style="5" customWidth="1"/>
    <col min="9232" max="9232" width="15.140625" style="5" customWidth="1"/>
    <col min="9233" max="9233" width="31.28515625" style="5" customWidth="1"/>
    <col min="9234" max="9235" width="0" style="5" hidden="1" customWidth="1"/>
    <col min="9236" max="9236" width="22.140625" style="5" customWidth="1"/>
    <col min="9237" max="9469" width="10.7109375" style="5"/>
    <col min="9470" max="9470" width="16.85546875" style="5" customWidth="1"/>
    <col min="9471" max="9471" width="41.28515625" style="5" customWidth="1"/>
    <col min="9472" max="9473" width="4.28515625" style="5" customWidth="1"/>
    <col min="9474" max="9474" width="4" style="5" customWidth="1"/>
    <col min="9475" max="9480" width="4.28515625" style="5" customWidth="1"/>
    <col min="9481" max="9481" width="4.85546875" style="5" customWidth="1"/>
    <col min="9482" max="9482" width="4.28515625" style="5" customWidth="1"/>
    <col min="9483" max="9483" width="7.42578125" style="5" customWidth="1"/>
    <col min="9484" max="9484" width="4.28515625" style="5" customWidth="1"/>
    <col min="9485" max="9485" width="17.28515625" style="5" customWidth="1"/>
    <col min="9486" max="9486" width="30.85546875" style="5" customWidth="1"/>
    <col min="9487" max="9487" width="4.85546875" style="5" customWidth="1"/>
    <col min="9488" max="9488" width="15.140625" style="5" customWidth="1"/>
    <col min="9489" max="9489" width="31.28515625" style="5" customWidth="1"/>
    <col min="9490" max="9491" width="0" style="5" hidden="1" customWidth="1"/>
    <col min="9492" max="9492" width="22.140625" style="5" customWidth="1"/>
    <col min="9493" max="9725" width="10.7109375" style="5"/>
    <col min="9726" max="9726" width="16.85546875" style="5" customWidth="1"/>
    <col min="9727" max="9727" width="41.28515625" style="5" customWidth="1"/>
    <col min="9728" max="9729" width="4.28515625" style="5" customWidth="1"/>
    <col min="9730" max="9730" width="4" style="5" customWidth="1"/>
    <col min="9731" max="9736" width="4.28515625" style="5" customWidth="1"/>
    <col min="9737" max="9737" width="4.85546875" style="5" customWidth="1"/>
    <col min="9738" max="9738" width="4.28515625" style="5" customWidth="1"/>
    <col min="9739" max="9739" width="7.42578125" style="5" customWidth="1"/>
    <col min="9740" max="9740" width="4.28515625" style="5" customWidth="1"/>
    <col min="9741" max="9741" width="17.28515625" style="5" customWidth="1"/>
    <col min="9742" max="9742" width="30.85546875" style="5" customWidth="1"/>
    <col min="9743" max="9743" width="4.85546875" style="5" customWidth="1"/>
    <col min="9744" max="9744" width="15.140625" style="5" customWidth="1"/>
    <col min="9745" max="9745" width="31.28515625" style="5" customWidth="1"/>
    <col min="9746" max="9747" width="0" style="5" hidden="1" customWidth="1"/>
    <col min="9748" max="9748" width="22.140625" style="5" customWidth="1"/>
    <col min="9749" max="9981" width="10.7109375" style="5"/>
    <col min="9982" max="9982" width="16.85546875" style="5" customWidth="1"/>
    <col min="9983" max="9983" width="41.28515625" style="5" customWidth="1"/>
    <col min="9984" max="9985" width="4.28515625" style="5" customWidth="1"/>
    <col min="9986" max="9986" width="4" style="5" customWidth="1"/>
    <col min="9987" max="9992" width="4.28515625" style="5" customWidth="1"/>
    <col min="9993" max="9993" width="4.85546875" style="5" customWidth="1"/>
    <col min="9994" max="9994" width="4.28515625" style="5" customWidth="1"/>
    <col min="9995" max="9995" width="7.42578125" style="5" customWidth="1"/>
    <col min="9996" max="9996" width="4.28515625" style="5" customWidth="1"/>
    <col min="9997" max="9997" width="17.28515625" style="5" customWidth="1"/>
    <col min="9998" max="9998" width="30.85546875" style="5" customWidth="1"/>
    <col min="9999" max="9999" width="4.85546875" style="5" customWidth="1"/>
    <col min="10000" max="10000" width="15.140625" style="5" customWidth="1"/>
    <col min="10001" max="10001" width="31.28515625" style="5" customWidth="1"/>
    <col min="10002" max="10003" width="0" style="5" hidden="1" customWidth="1"/>
    <col min="10004" max="10004" width="22.140625" style="5" customWidth="1"/>
    <col min="10005" max="10237" width="10.7109375" style="5"/>
    <col min="10238" max="10238" width="16.85546875" style="5" customWidth="1"/>
    <col min="10239" max="10239" width="41.28515625" style="5" customWidth="1"/>
    <col min="10240" max="10241" width="4.28515625" style="5" customWidth="1"/>
    <col min="10242" max="10242" width="4" style="5" customWidth="1"/>
    <col min="10243" max="10248" width="4.28515625" style="5" customWidth="1"/>
    <col min="10249" max="10249" width="4.85546875" style="5" customWidth="1"/>
    <col min="10250" max="10250" width="4.28515625" style="5" customWidth="1"/>
    <col min="10251" max="10251" width="7.42578125" style="5" customWidth="1"/>
    <col min="10252" max="10252" width="4.28515625" style="5" customWidth="1"/>
    <col min="10253" max="10253" width="17.28515625" style="5" customWidth="1"/>
    <col min="10254" max="10254" width="30.85546875" style="5" customWidth="1"/>
    <col min="10255" max="10255" width="4.85546875" style="5" customWidth="1"/>
    <col min="10256" max="10256" width="15.140625" style="5" customWidth="1"/>
    <col min="10257" max="10257" width="31.28515625" style="5" customWidth="1"/>
    <col min="10258" max="10259" width="0" style="5" hidden="1" customWidth="1"/>
    <col min="10260" max="10260" width="22.140625" style="5" customWidth="1"/>
    <col min="10261" max="10493" width="10.7109375" style="5"/>
    <col min="10494" max="10494" width="16.85546875" style="5" customWidth="1"/>
    <col min="10495" max="10495" width="41.28515625" style="5" customWidth="1"/>
    <col min="10496" max="10497" width="4.28515625" style="5" customWidth="1"/>
    <col min="10498" max="10498" width="4" style="5" customWidth="1"/>
    <col min="10499" max="10504" width="4.28515625" style="5" customWidth="1"/>
    <col min="10505" max="10505" width="4.85546875" style="5" customWidth="1"/>
    <col min="10506" max="10506" width="4.28515625" style="5" customWidth="1"/>
    <col min="10507" max="10507" width="7.42578125" style="5" customWidth="1"/>
    <col min="10508" max="10508" width="4.28515625" style="5" customWidth="1"/>
    <col min="10509" max="10509" width="17.28515625" style="5" customWidth="1"/>
    <col min="10510" max="10510" width="30.85546875" style="5" customWidth="1"/>
    <col min="10511" max="10511" width="4.85546875" style="5" customWidth="1"/>
    <col min="10512" max="10512" width="15.140625" style="5" customWidth="1"/>
    <col min="10513" max="10513" width="31.28515625" style="5" customWidth="1"/>
    <col min="10514" max="10515" width="0" style="5" hidden="1" customWidth="1"/>
    <col min="10516" max="10516" width="22.140625" style="5" customWidth="1"/>
    <col min="10517" max="10749" width="10.7109375" style="5"/>
    <col min="10750" max="10750" width="16.85546875" style="5" customWidth="1"/>
    <col min="10751" max="10751" width="41.28515625" style="5" customWidth="1"/>
    <col min="10752" max="10753" width="4.28515625" style="5" customWidth="1"/>
    <col min="10754" max="10754" width="4" style="5" customWidth="1"/>
    <col min="10755" max="10760" width="4.28515625" style="5" customWidth="1"/>
    <col min="10761" max="10761" width="4.85546875" style="5" customWidth="1"/>
    <col min="10762" max="10762" width="4.28515625" style="5" customWidth="1"/>
    <col min="10763" max="10763" width="7.42578125" style="5" customWidth="1"/>
    <col min="10764" max="10764" width="4.28515625" style="5" customWidth="1"/>
    <col min="10765" max="10765" width="17.28515625" style="5" customWidth="1"/>
    <col min="10766" max="10766" width="30.85546875" style="5" customWidth="1"/>
    <col min="10767" max="10767" width="4.85546875" style="5" customWidth="1"/>
    <col min="10768" max="10768" width="15.140625" style="5" customWidth="1"/>
    <col min="10769" max="10769" width="31.28515625" style="5" customWidth="1"/>
    <col min="10770" max="10771" width="0" style="5" hidden="1" customWidth="1"/>
    <col min="10772" max="10772" width="22.140625" style="5" customWidth="1"/>
    <col min="10773" max="11005" width="10.7109375" style="5"/>
    <col min="11006" max="11006" width="16.85546875" style="5" customWidth="1"/>
    <col min="11007" max="11007" width="41.28515625" style="5" customWidth="1"/>
    <col min="11008" max="11009" width="4.28515625" style="5" customWidth="1"/>
    <col min="11010" max="11010" width="4" style="5" customWidth="1"/>
    <col min="11011" max="11016" width="4.28515625" style="5" customWidth="1"/>
    <col min="11017" max="11017" width="4.85546875" style="5" customWidth="1"/>
    <col min="11018" max="11018" width="4.28515625" style="5" customWidth="1"/>
    <col min="11019" max="11019" width="7.42578125" style="5" customWidth="1"/>
    <col min="11020" max="11020" width="4.28515625" style="5" customWidth="1"/>
    <col min="11021" max="11021" width="17.28515625" style="5" customWidth="1"/>
    <col min="11022" max="11022" width="30.85546875" style="5" customWidth="1"/>
    <col min="11023" max="11023" width="4.85546875" style="5" customWidth="1"/>
    <col min="11024" max="11024" width="15.140625" style="5" customWidth="1"/>
    <col min="11025" max="11025" width="31.28515625" style="5" customWidth="1"/>
    <col min="11026" max="11027" width="0" style="5" hidden="1" customWidth="1"/>
    <col min="11028" max="11028" width="22.140625" style="5" customWidth="1"/>
    <col min="11029" max="11261" width="10.7109375" style="5"/>
    <col min="11262" max="11262" width="16.85546875" style="5" customWidth="1"/>
    <col min="11263" max="11263" width="41.28515625" style="5" customWidth="1"/>
    <col min="11264" max="11265" width="4.28515625" style="5" customWidth="1"/>
    <col min="11266" max="11266" width="4" style="5" customWidth="1"/>
    <col min="11267" max="11272" width="4.28515625" style="5" customWidth="1"/>
    <col min="11273" max="11273" width="4.85546875" style="5" customWidth="1"/>
    <col min="11274" max="11274" width="4.28515625" style="5" customWidth="1"/>
    <col min="11275" max="11275" width="7.42578125" style="5" customWidth="1"/>
    <col min="11276" max="11276" width="4.28515625" style="5" customWidth="1"/>
    <col min="11277" max="11277" width="17.28515625" style="5" customWidth="1"/>
    <col min="11278" max="11278" width="30.85546875" style="5" customWidth="1"/>
    <col min="11279" max="11279" width="4.85546875" style="5" customWidth="1"/>
    <col min="11280" max="11280" width="15.140625" style="5" customWidth="1"/>
    <col min="11281" max="11281" width="31.28515625" style="5" customWidth="1"/>
    <col min="11282" max="11283" width="0" style="5" hidden="1" customWidth="1"/>
    <col min="11284" max="11284" width="22.140625" style="5" customWidth="1"/>
    <col min="11285" max="11517" width="10.7109375" style="5"/>
    <col min="11518" max="11518" width="16.85546875" style="5" customWidth="1"/>
    <col min="11519" max="11519" width="41.28515625" style="5" customWidth="1"/>
    <col min="11520" max="11521" width="4.28515625" style="5" customWidth="1"/>
    <col min="11522" max="11522" width="4" style="5" customWidth="1"/>
    <col min="11523" max="11528" width="4.28515625" style="5" customWidth="1"/>
    <col min="11529" max="11529" width="4.85546875" style="5" customWidth="1"/>
    <col min="11530" max="11530" width="4.28515625" style="5" customWidth="1"/>
    <col min="11531" max="11531" width="7.42578125" style="5" customWidth="1"/>
    <col min="11532" max="11532" width="4.28515625" style="5" customWidth="1"/>
    <col min="11533" max="11533" width="17.28515625" style="5" customWidth="1"/>
    <col min="11534" max="11534" width="30.85546875" style="5" customWidth="1"/>
    <col min="11535" max="11535" width="4.85546875" style="5" customWidth="1"/>
    <col min="11536" max="11536" width="15.140625" style="5" customWidth="1"/>
    <col min="11537" max="11537" width="31.28515625" style="5" customWidth="1"/>
    <col min="11538" max="11539" width="0" style="5" hidden="1" customWidth="1"/>
    <col min="11540" max="11540" width="22.140625" style="5" customWidth="1"/>
    <col min="11541" max="11773" width="10.7109375" style="5"/>
    <col min="11774" max="11774" width="16.85546875" style="5" customWidth="1"/>
    <col min="11775" max="11775" width="41.28515625" style="5" customWidth="1"/>
    <col min="11776" max="11777" width="4.28515625" style="5" customWidth="1"/>
    <col min="11778" max="11778" width="4" style="5" customWidth="1"/>
    <col min="11779" max="11784" width="4.28515625" style="5" customWidth="1"/>
    <col min="11785" max="11785" width="4.85546875" style="5" customWidth="1"/>
    <col min="11786" max="11786" width="4.28515625" style="5" customWidth="1"/>
    <col min="11787" max="11787" width="7.42578125" style="5" customWidth="1"/>
    <col min="11788" max="11788" width="4.28515625" style="5" customWidth="1"/>
    <col min="11789" max="11789" width="17.28515625" style="5" customWidth="1"/>
    <col min="11790" max="11790" width="30.85546875" style="5" customWidth="1"/>
    <col min="11791" max="11791" width="4.85546875" style="5" customWidth="1"/>
    <col min="11792" max="11792" width="15.140625" style="5" customWidth="1"/>
    <col min="11793" max="11793" width="31.28515625" style="5" customWidth="1"/>
    <col min="11794" max="11795" width="0" style="5" hidden="1" customWidth="1"/>
    <col min="11796" max="11796" width="22.140625" style="5" customWidth="1"/>
    <col min="11797" max="12029" width="10.7109375" style="5"/>
    <col min="12030" max="12030" width="16.85546875" style="5" customWidth="1"/>
    <col min="12031" max="12031" width="41.28515625" style="5" customWidth="1"/>
    <col min="12032" max="12033" width="4.28515625" style="5" customWidth="1"/>
    <col min="12034" max="12034" width="4" style="5" customWidth="1"/>
    <col min="12035" max="12040" width="4.28515625" style="5" customWidth="1"/>
    <col min="12041" max="12041" width="4.85546875" style="5" customWidth="1"/>
    <col min="12042" max="12042" width="4.28515625" style="5" customWidth="1"/>
    <col min="12043" max="12043" width="7.42578125" style="5" customWidth="1"/>
    <col min="12044" max="12044" width="4.28515625" style="5" customWidth="1"/>
    <col min="12045" max="12045" width="17.28515625" style="5" customWidth="1"/>
    <col min="12046" max="12046" width="30.85546875" style="5" customWidth="1"/>
    <col min="12047" max="12047" width="4.85546875" style="5" customWidth="1"/>
    <col min="12048" max="12048" width="15.140625" style="5" customWidth="1"/>
    <col min="12049" max="12049" width="31.28515625" style="5" customWidth="1"/>
    <col min="12050" max="12051" width="0" style="5" hidden="1" customWidth="1"/>
    <col min="12052" max="12052" width="22.140625" style="5" customWidth="1"/>
    <col min="12053" max="12285" width="10.7109375" style="5"/>
    <col min="12286" max="12286" width="16.85546875" style="5" customWidth="1"/>
    <col min="12287" max="12287" width="41.28515625" style="5" customWidth="1"/>
    <col min="12288" max="12289" width="4.28515625" style="5" customWidth="1"/>
    <col min="12290" max="12290" width="4" style="5" customWidth="1"/>
    <col min="12291" max="12296" width="4.28515625" style="5" customWidth="1"/>
    <col min="12297" max="12297" width="4.85546875" style="5" customWidth="1"/>
    <col min="12298" max="12298" width="4.28515625" style="5" customWidth="1"/>
    <col min="12299" max="12299" width="7.42578125" style="5" customWidth="1"/>
    <col min="12300" max="12300" width="4.28515625" style="5" customWidth="1"/>
    <col min="12301" max="12301" width="17.28515625" style="5" customWidth="1"/>
    <col min="12302" max="12302" width="30.85546875" style="5" customWidth="1"/>
    <col min="12303" max="12303" width="4.85546875" style="5" customWidth="1"/>
    <col min="12304" max="12304" width="15.140625" style="5" customWidth="1"/>
    <col min="12305" max="12305" width="31.28515625" style="5" customWidth="1"/>
    <col min="12306" max="12307" width="0" style="5" hidden="1" customWidth="1"/>
    <col min="12308" max="12308" width="22.140625" style="5" customWidth="1"/>
    <col min="12309" max="12541" width="10.7109375" style="5"/>
    <col min="12542" max="12542" width="16.85546875" style="5" customWidth="1"/>
    <col min="12543" max="12543" width="41.28515625" style="5" customWidth="1"/>
    <col min="12544" max="12545" width="4.28515625" style="5" customWidth="1"/>
    <col min="12546" max="12546" width="4" style="5" customWidth="1"/>
    <col min="12547" max="12552" width="4.28515625" style="5" customWidth="1"/>
    <col min="12553" max="12553" width="4.85546875" style="5" customWidth="1"/>
    <col min="12554" max="12554" width="4.28515625" style="5" customWidth="1"/>
    <col min="12555" max="12555" width="7.42578125" style="5" customWidth="1"/>
    <col min="12556" max="12556" width="4.28515625" style="5" customWidth="1"/>
    <col min="12557" max="12557" width="17.28515625" style="5" customWidth="1"/>
    <col min="12558" max="12558" width="30.85546875" style="5" customWidth="1"/>
    <col min="12559" max="12559" width="4.85546875" style="5" customWidth="1"/>
    <col min="12560" max="12560" width="15.140625" style="5" customWidth="1"/>
    <col min="12561" max="12561" width="31.28515625" style="5" customWidth="1"/>
    <col min="12562" max="12563" width="0" style="5" hidden="1" customWidth="1"/>
    <col min="12564" max="12564" width="22.140625" style="5" customWidth="1"/>
    <col min="12565" max="12797" width="10.7109375" style="5"/>
    <col min="12798" max="12798" width="16.85546875" style="5" customWidth="1"/>
    <col min="12799" max="12799" width="41.28515625" style="5" customWidth="1"/>
    <col min="12800" max="12801" width="4.28515625" style="5" customWidth="1"/>
    <col min="12802" max="12802" width="4" style="5" customWidth="1"/>
    <col min="12803" max="12808" width="4.28515625" style="5" customWidth="1"/>
    <col min="12809" max="12809" width="4.85546875" style="5" customWidth="1"/>
    <col min="12810" max="12810" width="4.28515625" style="5" customWidth="1"/>
    <col min="12811" max="12811" width="7.42578125" style="5" customWidth="1"/>
    <col min="12812" max="12812" width="4.28515625" style="5" customWidth="1"/>
    <col min="12813" max="12813" width="17.28515625" style="5" customWidth="1"/>
    <col min="12814" max="12814" width="30.85546875" style="5" customWidth="1"/>
    <col min="12815" max="12815" width="4.85546875" style="5" customWidth="1"/>
    <col min="12816" max="12816" width="15.140625" style="5" customWidth="1"/>
    <col min="12817" max="12817" width="31.28515625" style="5" customWidth="1"/>
    <col min="12818" max="12819" width="0" style="5" hidden="1" customWidth="1"/>
    <col min="12820" max="12820" width="22.140625" style="5" customWidth="1"/>
    <col min="12821" max="13053" width="10.7109375" style="5"/>
    <col min="13054" max="13054" width="16.85546875" style="5" customWidth="1"/>
    <col min="13055" max="13055" width="41.28515625" style="5" customWidth="1"/>
    <col min="13056" max="13057" width="4.28515625" style="5" customWidth="1"/>
    <col min="13058" max="13058" width="4" style="5" customWidth="1"/>
    <col min="13059" max="13064" width="4.28515625" style="5" customWidth="1"/>
    <col min="13065" max="13065" width="4.85546875" style="5" customWidth="1"/>
    <col min="13066" max="13066" width="4.28515625" style="5" customWidth="1"/>
    <col min="13067" max="13067" width="7.42578125" style="5" customWidth="1"/>
    <col min="13068" max="13068" width="4.28515625" style="5" customWidth="1"/>
    <col min="13069" max="13069" width="17.28515625" style="5" customWidth="1"/>
    <col min="13070" max="13070" width="30.85546875" style="5" customWidth="1"/>
    <col min="13071" max="13071" width="4.85546875" style="5" customWidth="1"/>
    <col min="13072" max="13072" width="15.140625" style="5" customWidth="1"/>
    <col min="13073" max="13073" width="31.28515625" style="5" customWidth="1"/>
    <col min="13074" max="13075" width="0" style="5" hidden="1" customWidth="1"/>
    <col min="13076" max="13076" width="22.140625" style="5" customWidth="1"/>
    <col min="13077" max="13309" width="10.7109375" style="5"/>
    <col min="13310" max="13310" width="16.85546875" style="5" customWidth="1"/>
    <col min="13311" max="13311" width="41.28515625" style="5" customWidth="1"/>
    <col min="13312" max="13313" width="4.28515625" style="5" customWidth="1"/>
    <col min="13314" max="13314" width="4" style="5" customWidth="1"/>
    <col min="13315" max="13320" width="4.28515625" style="5" customWidth="1"/>
    <col min="13321" max="13321" width="4.85546875" style="5" customWidth="1"/>
    <col min="13322" max="13322" width="4.28515625" style="5" customWidth="1"/>
    <col min="13323" max="13323" width="7.42578125" style="5" customWidth="1"/>
    <col min="13324" max="13324" width="4.28515625" style="5" customWidth="1"/>
    <col min="13325" max="13325" width="17.28515625" style="5" customWidth="1"/>
    <col min="13326" max="13326" width="30.85546875" style="5" customWidth="1"/>
    <col min="13327" max="13327" width="4.85546875" style="5" customWidth="1"/>
    <col min="13328" max="13328" width="15.140625" style="5" customWidth="1"/>
    <col min="13329" max="13329" width="31.28515625" style="5" customWidth="1"/>
    <col min="13330" max="13331" width="0" style="5" hidden="1" customWidth="1"/>
    <col min="13332" max="13332" width="22.140625" style="5" customWidth="1"/>
    <col min="13333" max="13565" width="10.7109375" style="5"/>
    <col min="13566" max="13566" width="16.85546875" style="5" customWidth="1"/>
    <col min="13567" max="13567" width="41.28515625" style="5" customWidth="1"/>
    <col min="13568" max="13569" width="4.28515625" style="5" customWidth="1"/>
    <col min="13570" max="13570" width="4" style="5" customWidth="1"/>
    <col min="13571" max="13576" width="4.28515625" style="5" customWidth="1"/>
    <col min="13577" max="13577" width="4.85546875" style="5" customWidth="1"/>
    <col min="13578" max="13578" width="4.28515625" style="5" customWidth="1"/>
    <col min="13579" max="13579" width="7.42578125" style="5" customWidth="1"/>
    <col min="13580" max="13580" width="4.28515625" style="5" customWidth="1"/>
    <col min="13581" max="13581" width="17.28515625" style="5" customWidth="1"/>
    <col min="13582" max="13582" width="30.85546875" style="5" customWidth="1"/>
    <col min="13583" max="13583" width="4.85546875" style="5" customWidth="1"/>
    <col min="13584" max="13584" width="15.140625" style="5" customWidth="1"/>
    <col min="13585" max="13585" width="31.28515625" style="5" customWidth="1"/>
    <col min="13586" max="13587" width="0" style="5" hidden="1" customWidth="1"/>
    <col min="13588" max="13588" width="22.140625" style="5" customWidth="1"/>
    <col min="13589" max="13821" width="10.7109375" style="5"/>
    <col min="13822" max="13822" width="16.85546875" style="5" customWidth="1"/>
    <col min="13823" max="13823" width="41.28515625" style="5" customWidth="1"/>
    <col min="13824" max="13825" width="4.28515625" style="5" customWidth="1"/>
    <col min="13826" max="13826" width="4" style="5" customWidth="1"/>
    <col min="13827" max="13832" width="4.28515625" style="5" customWidth="1"/>
    <col min="13833" max="13833" width="4.85546875" style="5" customWidth="1"/>
    <col min="13834" max="13834" width="4.28515625" style="5" customWidth="1"/>
    <col min="13835" max="13835" width="7.42578125" style="5" customWidth="1"/>
    <col min="13836" max="13836" width="4.28515625" style="5" customWidth="1"/>
    <col min="13837" max="13837" width="17.28515625" style="5" customWidth="1"/>
    <col min="13838" max="13838" width="30.85546875" style="5" customWidth="1"/>
    <col min="13839" max="13839" width="4.85546875" style="5" customWidth="1"/>
    <col min="13840" max="13840" width="15.140625" style="5" customWidth="1"/>
    <col min="13841" max="13841" width="31.28515625" style="5" customWidth="1"/>
    <col min="13842" max="13843" width="0" style="5" hidden="1" customWidth="1"/>
    <col min="13844" max="13844" width="22.140625" style="5" customWidth="1"/>
    <col min="13845" max="14077" width="10.7109375" style="5"/>
    <col min="14078" max="14078" width="16.85546875" style="5" customWidth="1"/>
    <col min="14079" max="14079" width="41.28515625" style="5" customWidth="1"/>
    <col min="14080" max="14081" width="4.28515625" style="5" customWidth="1"/>
    <col min="14082" max="14082" width="4" style="5" customWidth="1"/>
    <col min="14083" max="14088" width="4.28515625" style="5" customWidth="1"/>
    <col min="14089" max="14089" width="4.85546875" style="5" customWidth="1"/>
    <col min="14090" max="14090" width="4.28515625" style="5" customWidth="1"/>
    <col min="14091" max="14091" width="7.42578125" style="5" customWidth="1"/>
    <col min="14092" max="14092" width="4.28515625" style="5" customWidth="1"/>
    <col min="14093" max="14093" width="17.28515625" style="5" customWidth="1"/>
    <col min="14094" max="14094" width="30.85546875" style="5" customWidth="1"/>
    <col min="14095" max="14095" width="4.85546875" style="5" customWidth="1"/>
    <col min="14096" max="14096" width="15.140625" style="5" customWidth="1"/>
    <col min="14097" max="14097" width="31.28515625" style="5" customWidth="1"/>
    <col min="14098" max="14099" width="0" style="5" hidden="1" customWidth="1"/>
    <col min="14100" max="14100" width="22.140625" style="5" customWidth="1"/>
    <col min="14101" max="14333" width="10.7109375" style="5"/>
    <col min="14334" max="14334" width="16.85546875" style="5" customWidth="1"/>
    <col min="14335" max="14335" width="41.28515625" style="5" customWidth="1"/>
    <col min="14336" max="14337" width="4.28515625" style="5" customWidth="1"/>
    <col min="14338" max="14338" width="4" style="5" customWidth="1"/>
    <col min="14339" max="14344" width="4.28515625" style="5" customWidth="1"/>
    <col min="14345" max="14345" width="4.85546875" style="5" customWidth="1"/>
    <col min="14346" max="14346" width="4.28515625" style="5" customWidth="1"/>
    <col min="14347" max="14347" width="7.42578125" style="5" customWidth="1"/>
    <col min="14348" max="14348" width="4.28515625" style="5" customWidth="1"/>
    <col min="14349" max="14349" width="17.28515625" style="5" customWidth="1"/>
    <col min="14350" max="14350" width="30.85546875" style="5" customWidth="1"/>
    <col min="14351" max="14351" width="4.85546875" style="5" customWidth="1"/>
    <col min="14352" max="14352" width="15.140625" style="5" customWidth="1"/>
    <col min="14353" max="14353" width="31.28515625" style="5" customWidth="1"/>
    <col min="14354" max="14355" width="0" style="5" hidden="1" customWidth="1"/>
    <col min="14356" max="14356" width="22.140625" style="5" customWidth="1"/>
    <col min="14357" max="14589" width="10.7109375" style="5"/>
    <col min="14590" max="14590" width="16.85546875" style="5" customWidth="1"/>
    <col min="14591" max="14591" width="41.28515625" style="5" customWidth="1"/>
    <col min="14592" max="14593" width="4.28515625" style="5" customWidth="1"/>
    <col min="14594" max="14594" width="4" style="5" customWidth="1"/>
    <col min="14595" max="14600" width="4.28515625" style="5" customWidth="1"/>
    <col min="14601" max="14601" width="4.85546875" style="5" customWidth="1"/>
    <col min="14602" max="14602" width="4.28515625" style="5" customWidth="1"/>
    <col min="14603" max="14603" width="7.42578125" style="5" customWidth="1"/>
    <col min="14604" max="14604" width="4.28515625" style="5" customWidth="1"/>
    <col min="14605" max="14605" width="17.28515625" style="5" customWidth="1"/>
    <col min="14606" max="14606" width="30.85546875" style="5" customWidth="1"/>
    <col min="14607" max="14607" width="4.85546875" style="5" customWidth="1"/>
    <col min="14608" max="14608" width="15.140625" style="5" customWidth="1"/>
    <col min="14609" max="14609" width="31.28515625" style="5" customWidth="1"/>
    <col min="14610" max="14611" width="0" style="5" hidden="1" customWidth="1"/>
    <col min="14612" max="14612" width="22.140625" style="5" customWidth="1"/>
    <col min="14613" max="14845" width="10.7109375" style="5"/>
    <col min="14846" max="14846" width="16.85546875" style="5" customWidth="1"/>
    <col min="14847" max="14847" width="41.28515625" style="5" customWidth="1"/>
    <col min="14848" max="14849" width="4.28515625" style="5" customWidth="1"/>
    <col min="14850" max="14850" width="4" style="5" customWidth="1"/>
    <col min="14851" max="14856" width="4.28515625" style="5" customWidth="1"/>
    <col min="14857" max="14857" width="4.85546875" style="5" customWidth="1"/>
    <col min="14858" max="14858" width="4.28515625" style="5" customWidth="1"/>
    <col min="14859" max="14859" width="7.42578125" style="5" customWidth="1"/>
    <col min="14860" max="14860" width="4.28515625" style="5" customWidth="1"/>
    <col min="14861" max="14861" width="17.28515625" style="5" customWidth="1"/>
    <col min="14862" max="14862" width="30.85546875" style="5" customWidth="1"/>
    <col min="14863" max="14863" width="4.85546875" style="5" customWidth="1"/>
    <col min="14864" max="14864" width="15.140625" style="5" customWidth="1"/>
    <col min="14865" max="14865" width="31.28515625" style="5" customWidth="1"/>
    <col min="14866" max="14867" width="0" style="5" hidden="1" customWidth="1"/>
    <col min="14868" max="14868" width="22.140625" style="5" customWidth="1"/>
    <col min="14869" max="15101" width="10.7109375" style="5"/>
    <col min="15102" max="15102" width="16.85546875" style="5" customWidth="1"/>
    <col min="15103" max="15103" width="41.28515625" style="5" customWidth="1"/>
    <col min="15104" max="15105" width="4.28515625" style="5" customWidth="1"/>
    <col min="15106" max="15106" width="4" style="5" customWidth="1"/>
    <col min="15107" max="15112" width="4.28515625" style="5" customWidth="1"/>
    <col min="15113" max="15113" width="4.85546875" style="5" customWidth="1"/>
    <col min="15114" max="15114" width="4.28515625" style="5" customWidth="1"/>
    <col min="15115" max="15115" width="7.42578125" style="5" customWidth="1"/>
    <col min="15116" max="15116" width="4.28515625" style="5" customWidth="1"/>
    <col min="15117" max="15117" width="17.28515625" style="5" customWidth="1"/>
    <col min="15118" max="15118" width="30.85546875" style="5" customWidth="1"/>
    <col min="15119" max="15119" width="4.85546875" style="5" customWidth="1"/>
    <col min="15120" max="15120" width="15.140625" style="5" customWidth="1"/>
    <col min="15121" max="15121" width="31.28515625" style="5" customWidth="1"/>
    <col min="15122" max="15123" width="0" style="5" hidden="1" customWidth="1"/>
    <col min="15124" max="15124" width="22.140625" style="5" customWidth="1"/>
    <col min="15125" max="15357" width="10.7109375" style="5"/>
    <col min="15358" max="15358" width="16.85546875" style="5" customWidth="1"/>
    <col min="15359" max="15359" width="41.28515625" style="5" customWidth="1"/>
    <col min="15360" max="15361" width="4.28515625" style="5" customWidth="1"/>
    <col min="15362" max="15362" width="4" style="5" customWidth="1"/>
    <col min="15363" max="15368" width="4.28515625" style="5" customWidth="1"/>
    <col min="15369" max="15369" width="4.85546875" style="5" customWidth="1"/>
    <col min="15370" max="15370" width="4.28515625" style="5" customWidth="1"/>
    <col min="15371" max="15371" width="7.42578125" style="5" customWidth="1"/>
    <col min="15372" max="15372" width="4.28515625" style="5" customWidth="1"/>
    <col min="15373" max="15373" width="17.28515625" style="5" customWidth="1"/>
    <col min="15374" max="15374" width="30.85546875" style="5" customWidth="1"/>
    <col min="15375" max="15375" width="4.85546875" style="5" customWidth="1"/>
    <col min="15376" max="15376" width="15.140625" style="5" customWidth="1"/>
    <col min="15377" max="15377" width="31.28515625" style="5" customWidth="1"/>
    <col min="15378" max="15379" width="0" style="5" hidden="1" customWidth="1"/>
    <col min="15380" max="15380" width="22.140625" style="5" customWidth="1"/>
    <col min="15381" max="15613" width="10.7109375" style="5"/>
    <col min="15614" max="15614" width="16.85546875" style="5" customWidth="1"/>
    <col min="15615" max="15615" width="41.28515625" style="5" customWidth="1"/>
    <col min="15616" max="15617" width="4.28515625" style="5" customWidth="1"/>
    <col min="15618" max="15618" width="4" style="5" customWidth="1"/>
    <col min="15619" max="15624" width="4.28515625" style="5" customWidth="1"/>
    <col min="15625" max="15625" width="4.85546875" style="5" customWidth="1"/>
    <col min="15626" max="15626" width="4.28515625" style="5" customWidth="1"/>
    <col min="15627" max="15627" width="7.42578125" style="5" customWidth="1"/>
    <col min="15628" max="15628" width="4.28515625" style="5" customWidth="1"/>
    <col min="15629" max="15629" width="17.28515625" style="5" customWidth="1"/>
    <col min="15630" max="15630" width="30.85546875" style="5" customWidth="1"/>
    <col min="15631" max="15631" width="4.85546875" style="5" customWidth="1"/>
    <col min="15632" max="15632" width="15.140625" style="5" customWidth="1"/>
    <col min="15633" max="15633" width="31.28515625" style="5" customWidth="1"/>
    <col min="15634" max="15635" width="0" style="5" hidden="1" customWidth="1"/>
    <col min="15636" max="15636" width="22.140625" style="5" customWidth="1"/>
    <col min="15637" max="15869" width="10.7109375" style="5"/>
    <col min="15870" max="15870" width="16.85546875" style="5" customWidth="1"/>
    <col min="15871" max="15871" width="41.28515625" style="5" customWidth="1"/>
    <col min="15872" max="15873" width="4.28515625" style="5" customWidth="1"/>
    <col min="15874" max="15874" width="4" style="5" customWidth="1"/>
    <col min="15875" max="15880" width="4.28515625" style="5" customWidth="1"/>
    <col min="15881" max="15881" width="4.85546875" style="5" customWidth="1"/>
    <col min="15882" max="15882" width="4.28515625" style="5" customWidth="1"/>
    <col min="15883" max="15883" width="7.42578125" style="5" customWidth="1"/>
    <col min="15884" max="15884" width="4.28515625" style="5" customWidth="1"/>
    <col min="15885" max="15885" width="17.28515625" style="5" customWidth="1"/>
    <col min="15886" max="15886" width="30.85546875" style="5" customWidth="1"/>
    <col min="15887" max="15887" width="4.85546875" style="5" customWidth="1"/>
    <col min="15888" max="15888" width="15.140625" style="5" customWidth="1"/>
    <col min="15889" max="15889" width="31.28515625" style="5" customWidth="1"/>
    <col min="15890" max="15891" width="0" style="5" hidden="1" customWidth="1"/>
    <col min="15892" max="15892" width="22.140625" style="5" customWidth="1"/>
    <col min="15893" max="16125" width="10.7109375" style="5"/>
    <col min="16126" max="16126" width="16.85546875" style="5" customWidth="1"/>
    <col min="16127" max="16127" width="41.28515625" style="5" customWidth="1"/>
    <col min="16128" max="16129" width="4.28515625" style="5" customWidth="1"/>
    <col min="16130" max="16130" width="4" style="5" customWidth="1"/>
    <col min="16131" max="16136" width="4.28515625" style="5" customWidth="1"/>
    <col min="16137" max="16137" width="4.85546875" style="5" customWidth="1"/>
    <col min="16138" max="16138" width="4.28515625" style="5" customWidth="1"/>
    <col min="16139" max="16139" width="7.42578125" style="5" customWidth="1"/>
    <col min="16140" max="16140" width="4.28515625" style="5" customWidth="1"/>
    <col min="16141" max="16141" width="17.28515625" style="5" customWidth="1"/>
    <col min="16142" max="16142" width="30.85546875" style="5" customWidth="1"/>
    <col min="16143" max="16143" width="4.85546875" style="5" customWidth="1"/>
    <col min="16144" max="16144" width="15.140625" style="5" customWidth="1"/>
    <col min="16145" max="16145" width="31.28515625" style="5" customWidth="1"/>
    <col min="16146" max="16147" width="0" style="5" hidden="1" customWidth="1"/>
    <col min="16148" max="16148" width="22.140625" style="5" customWidth="1"/>
    <col min="16149" max="16384" width="10.7109375" style="5"/>
  </cols>
  <sheetData>
    <row r="1" spans="1:23" ht="25.5" x14ac:dyDescent="0.2">
      <c r="A1" s="1" t="s">
        <v>196</v>
      </c>
      <c r="B1" s="2"/>
      <c r="C1" s="3"/>
      <c r="D1" s="3"/>
      <c r="E1" s="3"/>
      <c r="F1" s="3"/>
      <c r="G1" s="3"/>
      <c r="H1" s="3"/>
      <c r="I1" s="346"/>
      <c r="J1" s="346"/>
      <c r="K1" s="346"/>
      <c r="L1" s="346"/>
      <c r="M1" s="346"/>
      <c r="N1" s="346"/>
      <c r="O1" s="346"/>
      <c r="P1" s="346"/>
      <c r="Q1" s="3"/>
      <c r="R1" s="3"/>
    </row>
    <row r="2" spans="1:23" ht="26.25" thickBot="1" x14ac:dyDescent="0.25">
      <c r="A2" s="1" t="s">
        <v>197</v>
      </c>
      <c r="B2" s="2"/>
      <c r="C2" s="3"/>
      <c r="D2" s="3"/>
      <c r="E2" s="3"/>
      <c r="F2" s="3"/>
      <c r="G2" s="3"/>
      <c r="H2" s="3"/>
      <c r="I2" s="138"/>
      <c r="J2" s="138"/>
      <c r="K2" s="138"/>
      <c r="L2" s="138"/>
      <c r="M2" s="138"/>
      <c r="N2" s="138"/>
      <c r="O2" s="138"/>
      <c r="P2" s="138"/>
      <c r="Q2" s="3"/>
      <c r="R2" s="3"/>
    </row>
    <row r="3" spans="1:23" ht="18" customHeight="1" thickTop="1" x14ac:dyDescent="0.25">
      <c r="A3" s="347" t="s">
        <v>198</v>
      </c>
      <c r="B3" s="344" t="s">
        <v>199</v>
      </c>
      <c r="C3" s="349" t="s">
        <v>200</v>
      </c>
      <c r="D3" s="350"/>
      <c r="E3" s="350"/>
      <c r="F3" s="350"/>
      <c r="G3" s="350"/>
      <c r="H3" s="351"/>
      <c r="I3" s="349" t="s">
        <v>201</v>
      </c>
      <c r="J3" s="350"/>
      <c r="K3" s="350"/>
      <c r="L3" s="350"/>
      <c r="M3" s="352" t="s">
        <v>202</v>
      </c>
      <c r="N3" s="352" t="s">
        <v>203</v>
      </c>
      <c r="O3" s="336" t="s">
        <v>204</v>
      </c>
      <c r="P3" s="337"/>
      <c r="Q3" s="338"/>
      <c r="R3" s="336" t="s">
        <v>205</v>
      </c>
      <c r="S3" s="337"/>
      <c r="T3" s="338"/>
      <c r="U3" s="342" t="s">
        <v>206</v>
      </c>
      <c r="V3" s="342"/>
      <c r="W3" s="344" t="s">
        <v>207</v>
      </c>
    </row>
    <row r="4" spans="1:23" ht="12.75" customHeight="1" thickBot="1" x14ac:dyDescent="0.25">
      <c r="A4" s="348"/>
      <c r="B4" s="343"/>
      <c r="C4" s="6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I4" s="6" t="s">
        <v>208</v>
      </c>
      <c r="J4" s="7" t="s">
        <v>209</v>
      </c>
      <c r="K4" s="7" t="s">
        <v>210</v>
      </c>
      <c r="L4" s="7" t="s">
        <v>211</v>
      </c>
      <c r="M4" s="353"/>
      <c r="N4" s="353"/>
      <c r="O4" s="339"/>
      <c r="P4" s="340"/>
      <c r="Q4" s="341"/>
      <c r="R4" s="339"/>
      <c r="S4" s="340"/>
      <c r="T4" s="341"/>
      <c r="U4" s="343"/>
      <c r="V4" s="343"/>
      <c r="W4" s="345"/>
    </row>
    <row r="5" spans="1:23" s="9" customFormat="1" ht="13.5" thickBot="1" x14ac:dyDescent="0.3">
      <c r="A5" s="321" t="s">
        <v>216</v>
      </c>
      <c r="B5" s="333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133"/>
      <c r="P5" s="282"/>
      <c r="Q5" s="282"/>
      <c r="R5" s="282"/>
      <c r="S5" s="282"/>
      <c r="T5" s="282"/>
      <c r="U5" s="282"/>
      <c r="V5" s="282"/>
      <c r="W5" s="335"/>
    </row>
    <row r="6" spans="1:23" s="9" customFormat="1" x14ac:dyDescent="0.25">
      <c r="A6" s="81" t="s">
        <v>139</v>
      </c>
      <c r="B6" s="15" t="s">
        <v>1</v>
      </c>
      <c r="C6" s="16" t="s">
        <v>212</v>
      </c>
      <c r="D6" s="17"/>
      <c r="E6" s="17"/>
      <c r="F6" s="17"/>
      <c r="G6" s="17"/>
      <c r="H6" s="18"/>
      <c r="I6" s="16">
        <v>2</v>
      </c>
      <c r="J6" s="17"/>
      <c r="K6" s="17"/>
      <c r="L6" s="18"/>
      <c r="M6" s="19">
        <v>3</v>
      </c>
      <c r="N6" s="19" t="s">
        <v>217</v>
      </c>
      <c r="O6" s="20"/>
      <c r="P6" s="20"/>
      <c r="Q6" s="143"/>
      <c r="R6" s="144"/>
      <c r="S6" s="20"/>
      <c r="T6" s="24"/>
      <c r="U6" s="20"/>
      <c r="V6" s="145"/>
      <c r="W6" s="25" t="s">
        <v>2</v>
      </c>
    </row>
    <row r="7" spans="1:23" s="9" customFormat="1" x14ac:dyDescent="0.25">
      <c r="A7" s="142" t="s">
        <v>3</v>
      </c>
      <c r="B7" s="146" t="s">
        <v>4</v>
      </c>
      <c r="C7" s="147" t="s">
        <v>212</v>
      </c>
      <c r="D7" s="148"/>
      <c r="E7" s="148"/>
      <c r="F7" s="148"/>
      <c r="G7" s="148"/>
      <c r="H7" s="149"/>
      <c r="I7" s="147">
        <v>2</v>
      </c>
      <c r="J7" s="148"/>
      <c r="K7" s="148"/>
      <c r="L7" s="149"/>
      <c r="M7" s="20">
        <v>2</v>
      </c>
      <c r="N7" s="20" t="s">
        <v>217</v>
      </c>
      <c r="O7" s="21"/>
      <c r="P7" s="20"/>
      <c r="Q7" s="22"/>
      <c r="R7" s="23"/>
      <c r="S7" s="20"/>
      <c r="T7" s="24"/>
      <c r="U7" s="20"/>
      <c r="V7" s="145"/>
      <c r="W7" s="25" t="s">
        <v>5</v>
      </c>
    </row>
    <row r="8" spans="1:23" s="9" customFormat="1" x14ac:dyDescent="0.25">
      <c r="A8" s="85" t="s">
        <v>140</v>
      </c>
      <c r="B8" s="85" t="s">
        <v>7</v>
      </c>
      <c r="C8" s="147" t="s">
        <v>212</v>
      </c>
      <c r="D8" s="148"/>
      <c r="E8" s="148"/>
      <c r="F8" s="148"/>
      <c r="G8" s="148"/>
      <c r="H8" s="149"/>
      <c r="I8" s="147">
        <v>2</v>
      </c>
      <c r="J8" s="148"/>
      <c r="K8" s="148"/>
      <c r="L8" s="149"/>
      <c r="M8" s="20">
        <v>3</v>
      </c>
      <c r="N8" s="20" t="s">
        <v>218</v>
      </c>
      <c r="O8" s="21"/>
      <c r="P8" s="142"/>
      <c r="Q8" s="146"/>
      <c r="R8" s="150"/>
      <c r="S8" s="20"/>
      <c r="T8" s="24"/>
      <c r="U8" s="20"/>
      <c r="V8" s="145"/>
      <c r="W8" s="25" t="s">
        <v>8</v>
      </c>
    </row>
    <row r="9" spans="1:23" s="9" customFormat="1" x14ac:dyDescent="0.25">
      <c r="A9" s="142" t="s">
        <v>9</v>
      </c>
      <c r="B9" s="146" t="s">
        <v>10</v>
      </c>
      <c r="C9" s="147" t="s">
        <v>212</v>
      </c>
      <c r="D9" s="148"/>
      <c r="E9" s="148"/>
      <c r="F9" s="148"/>
      <c r="G9" s="148"/>
      <c r="H9" s="149"/>
      <c r="I9" s="147"/>
      <c r="J9" s="148">
        <v>2</v>
      </c>
      <c r="K9" s="148"/>
      <c r="L9" s="149"/>
      <c r="M9" s="20">
        <v>2</v>
      </c>
      <c r="N9" s="20" t="s">
        <v>218</v>
      </c>
      <c r="O9" s="141" t="s">
        <v>219</v>
      </c>
      <c r="P9" s="85" t="s">
        <v>140</v>
      </c>
      <c r="Q9" s="85" t="s">
        <v>7</v>
      </c>
      <c r="R9" s="258"/>
      <c r="S9" s="152"/>
      <c r="T9" s="24"/>
      <c r="U9" s="20"/>
      <c r="V9" s="145"/>
      <c r="W9" s="25" t="s">
        <v>8</v>
      </c>
    </row>
    <row r="10" spans="1:23" s="9" customFormat="1" x14ac:dyDescent="0.25">
      <c r="A10" s="153" t="s">
        <v>11</v>
      </c>
      <c r="B10" s="142" t="s">
        <v>12</v>
      </c>
      <c r="C10" s="147" t="s">
        <v>212</v>
      </c>
      <c r="D10" s="148"/>
      <c r="E10" s="148"/>
      <c r="F10" s="148"/>
      <c r="G10" s="148"/>
      <c r="H10" s="149"/>
      <c r="I10" s="147"/>
      <c r="J10" s="148">
        <v>2</v>
      </c>
      <c r="K10" s="148"/>
      <c r="L10" s="149"/>
      <c r="M10" s="20">
        <v>2</v>
      </c>
      <c r="N10" s="20" t="s">
        <v>218</v>
      </c>
      <c r="O10" s="21"/>
      <c r="P10" s="20"/>
      <c r="Q10" s="22"/>
      <c r="R10" s="23"/>
      <c r="S10" s="20"/>
      <c r="T10" s="24"/>
      <c r="U10" s="20"/>
      <c r="V10" s="145"/>
      <c r="W10" s="25" t="s">
        <v>13</v>
      </c>
    </row>
    <row r="11" spans="1:23" s="9" customFormat="1" x14ac:dyDescent="0.25">
      <c r="A11" s="153" t="s">
        <v>141</v>
      </c>
      <c r="B11" s="151" t="s">
        <v>142</v>
      </c>
      <c r="C11" s="147" t="s">
        <v>212</v>
      </c>
      <c r="D11" s="148"/>
      <c r="E11" s="154"/>
      <c r="F11" s="154"/>
      <c r="G11" s="154"/>
      <c r="H11" s="153"/>
      <c r="I11" s="147">
        <v>2</v>
      </c>
      <c r="J11" s="148">
        <v>3</v>
      </c>
      <c r="K11" s="154"/>
      <c r="L11" s="153"/>
      <c r="M11" s="20">
        <v>5</v>
      </c>
      <c r="N11" s="20" t="s">
        <v>217</v>
      </c>
      <c r="O11" s="141"/>
      <c r="P11" s="142"/>
      <c r="Q11" s="142"/>
      <c r="R11" s="151"/>
      <c r="S11" s="142"/>
      <c r="T11" s="155"/>
      <c r="W11" s="25" t="s">
        <v>14</v>
      </c>
    </row>
    <row r="12" spans="1:23" s="9" customFormat="1" x14ac:dyDescent="0.2">
      <c r="A12" s="153" t="s">
        <v>143</v>
      </c>
      <c r="B12" s="264" t="s">
        <v>145</v>
      </c>
      <c r="C12" s="265" t="s">
        <v>212</v>
      </c>
      <c r="D12" s="148"/>
      <c r="E12" s="148"/>
      <c r="F12" s="148"/>
      <c r="G12" s="148"/>
      <c r="H12" s="149"/>
      <c r="I12" s="147">
        <v>1</v>
      </c>
      <c r="J12" s="148">
        <v>2</v>
      </c>
      <c r="K12" s="148"/>
      <c r="L12" s="149"/>
      <c r="M12" s="20">
        <v>4</v>
      </c>
      <c r="N12" s="20" t="s">
        <v>217</v>
      </c>
      <c r="O12" s="21"/>
      <c r="P12" s="157"/>
      <c r="Q12" s="158"/>
      <c r="R12" s="159"/>
      <c r="S12" s="20"/>
      <c r="T12" s="24"/>
      <c r="U12" s="20"/>
      <c r="V12" s="145"/>
      <c r="W12" s="160" t="s">
        <v>6</v>
      </c>
    </row>
    <row r="13" spans="1:23" s="9" customFormat="1" x14ac:dyDescent="0.2">
      <c r="A13" s="153" t="s">
        <v>144</v>
      </c>
      <c r="B13" s="264" t="s">
        <v>146</v>
      </c>
      <c r="C13" s="265"/>
      <c r="D13" s="148" t="s">
        <v>212</v>
      </c>
      <c r="E13" s="148"/>
      <c r="F13" s="148"/>
      <c r="G13" s="148"/>
      <c r="H13" s="149"/>
      <c r="I13" s="147">
        <v>2</v>
      </c>
      <c r="J13" s="148">
        <v>2</v>
      </c>
      <c r="K13" s="148"/>
      <c r="L13" s="149"/>
      <c r="M13" s="20">
        <v>4</v>
      </c>
      <c r="N13" s="20" t="s">
        <v>217</v>
      </c>
      <c r="O13" s="21"/>
      <c r="P13" s="157"/>
      <c r="Q13" s="158"/>
      <c r="R13" s="159"/>
      <c r="S13" s="20"/>
      <c r="T13" s="24"/>
      <c r="U13" s="20"/>
      <c r="V13" s="145"/>
      <c r="W13" s="160" t="s">
        <v>147</v>
      </c>
    </row>
    <row r="14" spans="1:23" s="9" customFormat="1" ht="13.5" thickBot="1" x14ac:dyDescent="0.3">
      <c r="A14" s="161" t="s">
        <v>148</v>
      </c>
      <c r="B14" s="162" t="s">
        <v>149</v>
      </c>
      <c r="C14" s="147"/>
      <c r="D14" s="148" t="s">
        <v>212</v>
      </c>
      <c r="E14" s="148"/>
      <c r="F14" s="148"/>
      <c r="G14" s="148"/>
      <c r="H14" s="149"/>
      <c r="I14" s="147"/>
      <c r="J14" s="148"/>
      <c r="K14" s="148">
        <v>4</v>
      </c>
      <c r="L14" s="149"/>
      <c r="M14" s="20">
        <v>4</v>
      </c>
      <c r="N14" s="20" t="s">
        <v>218</v>
      </c>
      <c r="O14" s="21"/>
      <c r="P14" s="163"/>
      <c r="Q14" s="164"/>
      <c r="R14" s="165"/>
      <c r="S14" s="20"/>
      <c r="T14" s="24"/>
      <c r="U14" s="20"/>
      <c r="V14" s="145"/>
      <c r="W14" s="160" t="s">
        <v>6</v>
      </c>
    </row>
    <row r="15" spans="1:23" s="9" customFormat="1" x14ac:dyDescent="0.25">
      <c r="A15" s="329" t="s">
        <v>213</v>
      </c>
      <c r="B15" s="330"/>
      <c r="C15" s="26">
        <f t="shared" ref="C15:H15" si="0">SUMIF(C6:C14,"=x",$I6:$I14)+SUMIF(C6:C14,"=x",$J6:$J14)+SUMIF(C6:C14,"=x",$K6:$K14)</f>
        <v>18</v>
      </c>
      <c r="D15" s="26">
        <f t="shared" si="0"/>
        <v>8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331">
        <f>SUM(C15:H15)</f>
        <v>26</v>
      </c>
      <c r="J15" s="298"/>
      <c r="K15" s="298"/>
      <c r="L15" s="298"/>
      <c r="M15" s="298"/>
      <c r="N15" s="299"/>
      <c r="O15" s="136"/>
      <c r="P15" s="272"/>
      <c r="Q15" s="272"/>
      <c r="R15" s="272"/>
      <c r="S15" s="272"/>
      <c r="T15" s="272"/>
      <c r="U15" s="272"/>
      <c r="V15" s="272"/>
      <c r="W15" s="273"/>
    </row>
    <row r="16" spans="1:23" s="9" customFormat="1" x14ac:dyDescent="0.25">
      <c r="A16" s="267" t="s">
        <v>214</v>
      </c>
      <c r="B16" s="268"/>
      <c r="C16" s="12">
        <f t="shared" ref="C16:H16" si="1">SUMIF(C6:C14,"=x",$M6:$M14)</f>
        <v>21</v>
      </c>
      <c r="D16" s="12">
        <f t="shared" si="1"/>
        <v>8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332">
        <f>SUM(C16:H16)</f>
        <v>29</v>
      </c>
      <c r="J16" s="270"/>
      <c r="K16" s="270"/>
      <c r="L16" s="270"/>
      <c r="M16" s="270"/>
      <c r="N16" s="271"/>
      <c r="O16" s="129"/>
      <c r="P16" s="272"/>
      <c r="Q16" s="272"/>
      <c r="R16" s="272"/>
      <c r="S16" s="272"/>
      <c r="T16" s="272"/>
      <c r="U16" s="272"/>
      <c r="V16" s="272"/>
      <c r="W16" s="273"/>
    </row>
    <row r="17" spans="1:23" s="9" customFormat="1" x14ac:dyDescent="0.25">
      <c r="A17" s="318" t="s">
        <v>215</v>
      </c>
      <c r="B17" s="320"/>
      <c r="C17" s="27">
        <f t="shared" ref="C17:H17" si="2">SUMPRODUCT(--(C6:C14="x"),--($N6:$N14="K(5)"))</f>
        <v>4</v>
      </c>
      <c r="D17" s="27">
        <f t="shared" si="2"/>
        <v>1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323">
        <f>SUM(C17:H17)</f>
        <v>5</v>
      </c>
      <c r="J17" s="277"/>
      <c r="K17" s="277"/>
      <c r="L17" s="277"/>
      <c r="M17" s="277"/>
      <c r="N17" s="278"/>
      <c r="O17" s="130"/>
      <c r="P17" s="272"/>
      <c r="Q17" s="272"/>
      <c r="R17" s="272"/>
      <c r="S17" s="272"/>
      <c r="T17" s="272"/>
      <c r="U17" s="272"/>
      <c r="V17" s="272"/>
      <c r="W17" s="273"/>
    </row>
    <row r="18" spans="1:23" s="9" customFormat="1" x14ac:dyDescent="0.25">
      <c r="A18" s="28" t="s">
        <v>221</v>
      </c>
      <c r="B18" s="29"/>
      <c r="C18" s="30"/>
      <c r="D18" s="30"/>
      <c r="E18" s="30"/>
      <c r="F18" s="30"/>
      <c r="G18" s="30"/>
      <c r="H18" s="31"/>
      <c r="I18" s="324"/>
      <c r="J18" s="324"/>
      <c r="K18" s="324"/>
      <c r="L18" s="324"/>
      <c r="M18" s="324"/>
      <c r="N18" s="324"/>
      <c r="O18" s="137"/>
      <c r="P18" s="282"/>
      <c r="Q18" s="282"/>
      <c r="R18" s="282"/>
      <c r="S18" s="282"/>
      <c r="T18" s="282"/>
      <c r="U18" s="282"/>
      <c r="V18" s="282"/>
      <c r="W18" s="283"/>
    </row>
    <row r="19" spans="1:23" s="9" customFormat="1" ht="13.5" thickBot="1" x14ac:dyDescent="0.3">
      <c r="A19" s="325" t="s">
        <v>222</v>
      </c>
      <c r="B19" s="326"/>
      <c r="C19" s="133"/>
      <c r="D19" s="133"/>
      <c r="E19" s="133"/>
      <c r="F19" s="133"/>
      <c r="G19" s="133"/>
      <c r="H19" s="133"/>
      <c r="I19" s="327"/>
      <c r="J19" s="292"/>
      <c r="K19" s="292"/>
      <c r="L19" s="292"/>
      <c r="M19" s="292"/>
      <c r="N19" s="328"/>
      <c r="O19" s="133"/>
      <c r="P19" s="133"/>
      <c r="Q19" s="131"/>
      <c r="R19" s="131"/>
      <c r="S19" s="131"/>
      <c r="T19" s="131"/>
      <c r="U19" s="131"/>
      <c r="V19" s="131"/>
      <c r="W19" s="132"/>
    </row>
    <row r="20" spans="1:23" s="9" customFormat="1" x14ac:dyDescent="0.25">
      <c r="A20" s="81" t="s">
        <v>16</v>
      </c>
      <c r="B20" s="15" t="s">
        <v>17</v>
      </c>
      <c r="C20" s="16" t="s">
        <v>212</v>
      </c>
      <c r="D20" s="17"/>
      <c r="E20" s="17"/>
      <c r="F20" s="17"/>
      <c r="G20" s="17"/>
      <c r="H20" s="18"/>
      <c r="I20" s="32">
        <v>2</v>
      </c>
      <c r="J20" s="17"/>
      <c r="K20" s="17"/>
      <c r="L20" s="18"/>
      <c r="M20" s="19">
        <v>2</v>
      </c>
      <c r="N20" s="166" t="s">
        <v>217</v>
      </c>
      <c r="O20" s="20"/>
      <c r="P20" s="20"/>
      <c r="Q20" s="20"/>
      <c r="R20" s="24"/>
      <c r="S20" s="20"/>
      <c r="T20" s="24"/>
      <c r="U20" s="20"/>
      <c r="V20" s="20"/>
      <c r="W20" s="25" t="s">
        <v>121</v>
      </c>
    </row>
    <row r="21" spans="1:23" s="9" customFormat="1" x14ac:dyDescent="0.25">
      <c r="A21" s="142" t="s">
        <v>150</v>
      </c>
      <c r="B21" s="167" t="s">
        <v>18</v>
      </c>
      <c r="C21" s="147" t="s">
        <v>212</v>
      </c>
      <c r="D21" s="148"/>
      <c r="E21" s="148"/>
      <c r="F21" s="148"/>
      <c r="G21" s="148"/>
      <c r="H21" s="149"/>
      <c r="I21" s="156">
        <v>1</v>
      </c>
      <c r="J21" s="148"/>
      <c r="K21" s="148"/>
      <c r="L21" s="149"/>
      <c r="M21" s="20">
        <v>2</v>
      </c>
      <c r="N21" s="20" t="s">
        <v>218</v>
      </c>
      <c r="O21" s="21"/>
      <c r="P21" s="20"/>
      <c r="Q21" s="22"/>
      <c r="R21" s="23"/>
      <c r="S21" s="20"/>
      <c r="T21" s="24"/>
      <c r="U21" s="20"/>
      <c r="V21" s="20"/>
      <c r="W21" s="168" t="s">
        <v>19</v>
      </c>
    </row>
    <row r="22" spans="1:23" s="9" customFormat="1" x14ac:dyDescent="0.25">
      <c r="A22" s="169" t="s">
        <v>151</v>
      </c>
      <c r="B22" s="170" t="s">
        <v>20</v>
      </c>
      <c r="C22" s="171" t="s">
        <v>212</v>
      </c>
      <c r="D22" s="172"/>
      <c r="E22" s="172"/>
      <c r="F22" s="172"/>
      <c r="G22" s="172"/>
      <c r="H22" s="173"/>
      <c r="I22" s="174"/>
      <c r="J22" s="172"/>
      <c r="K22" s="172">
        <v>2</v>
      </c>
      <c r="L22" s="175"/>
      <c r="M22" s="176">
        <v>4</v>
      </c>
      <c r="N22" s="20" t="s">
        <v>218</v>
      </c>
      <c r="O22" s="141" t="s">
        <v>219</v>
      </c>
      <c r="P22" s="142" t="s">
        <v>150</v>
      </c>
      <c r="Q22" s="167" t="s">
        <v>18</v>
      </c>
      <c r="R22" s="257"/>
      <c r="S22" s="142"/>
      <c r="T22" s="177"/>
      <c r="U22" s="20"/>
      <c r="V22" s="20"/>
      <c r="W22" s="168" t="s">
        <v>19</v>
      </c>
    </row>
    <row r="23" spans="1:23" s="9" customFormat="1" x14ac:dyDescent="0.25">
      <c r="A23" s="142" t="s">
        <v>22</v>
      </c>
      <c r="B23" s="167" t="s">
        <v>23</v>
      </c>
      <c r="C23" s="147"/>
      <c r="D23" s="148" t="s">
        <v>212</v>
      </c>
      <c r="E23" s="148"/>
      <c r="F23" s="148"/>
      <c r="G23" s="148"/>
      <c r="H23" s="149"/>
      <c r="I23" s="156"/>
      <c r="J23" s="148">
        <v>2</v>
      </c>
      <c r="K23" s="148"/>
      <c r="L23" s="149"/>
      <c r="M23" s="20">
        <v>3</v>
      </c>
      <c r="N23" s="20" t="s">
        <v>218</v>
      </c>
      <c r="O23" s="141"/>
      <c r="P23" s="142"/>
      <c r="Q23" s="146"/>
      <c r="R23" s="150"/>
      <c r="S23" s="20"/>
      <c r="T23" s="24"/>
      <c r="U23" s="20"/>
      <c r="V23" s="20"/>
      <c r="W23" s="25" t="s">
        <v>24</v>
      </c>
    </row>
    <row r="24" spans="1:23" s="9" customFormat="1" x14ac:dyDescent="0.25">
      <c r="A24" s="142" t="s">
        <v>152</v>
      </c>
      <c r="B24" s="146" t="s">
        <v>25</v>
      </c>
      <c r="C24" s="147"/>
      <c r="D24" s="148" t="s">
        <v>212</v>
      </c>
      <c r="E24" s="148"/>
      <c r="F24" s="148"/>
      <c r="G24" s="148"/>
      <c r="H24" s="149"/>
      <c r="I24" s="147">
        <v>2</v>
      </c>
      <c r="J24" s="148"/>
      <c r="K24" s="148"/>
      <c r="L24" s="149"/>
      <c r="M24" s="20">
        <v>3</v>
      </c>
      <c r="N24" s="20" t="s">
        <v>217</v>
      </c>
      <c r="O24" s="21"/>
      <c r="P24" s="178"/>
      <c r="Q24" s="164"/>
      <c r="R24" s="165"/>
      <c r="S24" s="20"/>
      <c r="T24" s="24"/>
      <c r="U24" s="20"/>
      <c r="V24" s="20"/>
      <c r="W24" s="25" t="s">
        <v>26</v>
      </c>
    </row>
    <row r="25" spans="1:23" s="9" customFormat="1" x14ac:dyDescent="0.25">
      <c r="A25" s="153" t="s">
        <v>153</v>
      </c>
      <c r="B25" s="151" t="s">
        <v>154</v>
      </c>
      <c r="C25" s="147"/>
      <c r="D25" s="148" t="s">
        <v>212</v>
      </c>
      <c r="E25" s="148"/>
      <c r="F25" s="148"/>
      <c r="G25" s="148"/>
      <c r="H25" s="149"/>
      <c r="I25" s="147">
        <v>2</v>
      </c>
      <c r="J25" s="148">
        <v>3</v>
      </c>
      <c r="K25" s="148"/>
      <c r="L25" s="149"/>
      <c r="M25" s="20">
        <v>5</v>
      </c>
      <c r="N25" s="20" t="s">
        <v>217</v>
      </c>
      <c r="O25" s="33"/>
      <c r="P25" s="178"/>
      <c r="Q25" s="178"/>
      <c r="R25" s="141"/>
      <c r="S25" s="142"/>
      <c r="U25" s="20"/>
      <c r="V25" s="20"/>
      <c r="W25" s="25" t="s">
        <v>14</v>
      </c>
    </row>
    <row r="26" spans="1:23" s="9" customFormat="1" x14ac:dyDescent="0.25">
      <c r="A26" s="142" t="s">
        <v>27</v>
      </c>
      <c r="B26" s="146" t="s">
        <v>28</v>
      </c>
      <c r="C26" s="147"/>
      <c r="D26" s="148"/>
      <c r="E26" s="148" t="s">
        <v>212</v>
      </c>
      <c r="F26" s="148"/>
      <c r="G26" s="148"/>
      <c r="H26" s="149"/>
      <c r="I26" s="147"/>
      <c r="J26" s="148">
        <v>3</v>
      </c>
      <c r="K26" s="148"/>
      <c r="L26" s="149"/>
      <c r="M26" s="20">
        <v>3</v>
      </c>
      <c r="N26" s="20" t="s">
        <v>218</v>
      </c>
      <c r="O26" s="21"/>
      <c r="P26" s="20"/>
      <c r="Q26" s="22"/>
      <c r="R26" s="23"/>
      <c r="S26" s="20"/>
      <c r="T26" s="24"/>
      <c r="U26" s="20"/>
      <c r="V26" s="20"/>
      <c r="W26" s="25" t="s">
        <v>29</v>
      </c>
    </row>
    <row r="27" spans="1:23" s="9" customFormat="1" x14ac:dyDescent="0.2">
      <c r="A27" s="142" t="s">
        <v>155</v>
      </c>
      <c r="B27" s="5" t="s">
        <v>156</v>
      </c>
      <c r="C27" s="147"/>
      <c r="D27" s="148"/>
      <c r="E27" s="148" t="s">
        <v>212</v>
      </c>
      <c r="F27" s="148"/>
      <c r="G27" s="148"/>
      <c r="H27" s="149"/>
      <c r="I27" s="147">
        <v>3</v>
      </c>
      <c r="J27" s="148"/>
      <c r="K27" s="148"/>
      <c r="L27" s="179"/>
      <c r="M27" s="20">
        <v>4</v>
      </c>
      <c r="N27" s="20" t="s">
        <v>217</v>
      </c>
      <c r="O27" s="21"/>
      <c r="P27" s="20"/>
      <c r="Q27" s="22"/>
      <c r="R27" s="23"/>
      <c r="S27" s="20"/>
      <c r="T27" s="24"/>
      <c r="U27" s="20"/>
      <c r="V27" s="20"/>
      <c r="W27" s="160" t="s">
        <v>224</v>
      </c>
    </row>
    <row r="28" spans="1:23" s="9" customFormat="1" ht="13.5" customHeight="1" x14ac:dyDescent="0.25">
      <c r="A28" s="142" t="s">
        <v>33</v>
      </c>
      <c r="B28" s="25" t="s">
        <v>34</v>
      </c>
      <c r="C28" s="147"/>
      <c r="D28" s="148"/>
      <c r="E28" s="148"/>
      <c r="F28" s="148" t="s">
        <v>212</v>
      </c>
      <c r="G28" s="148"/>
      <c r="H28" s="149"/>
      <c r="I28" s="147">
        <v>2</v>
      </c>
      <c r="J28" s="148"/>
      <c r="K28" s="148"/>
      <c r="L28" s="149"/>
      <c r="M28" s="20">
        <v>2</v>
      </c>
      <c r="N28" s="20" t="s">
        <v>217</v>
      </c>
      <c r="O28" s="141" t="s">
        <v>219</v>
      </c>
      <c r="P28" s="142" t="s">
        <v>35</v>
      </c>
      <c r="Q28" s="25" t="s">
        <v>37</v>
      </c>
      <c r="R28" s="141"/>
      <c r="S28" s="142"/>
      <c r="T28" s="25"/>
      <c r="U28" s="20"/>
      <c r="V28" s="20"/>
      <c r="W28" s="25" t="s">
        <v>36</v>
      </c>
    </row>
    <row r="29" spans="1:23" s="9" customFormat="1" ht="13.5" customHeight="1" x14ac:dyDescent="0.25">
      <c r="A29" s="142" t="s">
        <v>35</v>
      </c>
      <c r="B29" s="25" t="s">
        <v>37</v>
      </c>
      <c r="C29" s="147"/>
      <c r="D29" s="148"/>
      <c r="E29" s="148"/>
      <c r="F29" s="148" t="s">
        <v>212</v>
      </c>
      <c r="G29" s="148"/>
      <c r="H29" s="149"/>
      <c r="I29" s="147"/>
      <c r="J29" s="148"/>
      <c r="K29" s="148">
        <v>1</v>
      </c>
      <c r="L29" s="149"/>
      <c r="M29" s="20">
        <v>3</v>
      </c>
      <c r="N29" s="20" t="s">
        <v>218</v>
      </c>
      <c r="O29" s="141" t="s">
        <v>219</v>
      </c>
      <c r="P29" s="142" t="s">
        <v>33</v>
      </c>
      <c r="Q29" s="25" t="s">
        <v>34</v>
      </c>
      <c r="R29" s="141"/>
      <c r="S29" s="142"/>
      <c r="T29" s="25"/>
      <c r="U29" s="20"/>
      <c r="V29" s="20"/>
      <c r="W29" s="25" t="s">
        <v>36</v>
      </c>
    </row>
    <row r="30" spans="1:23" s="9" customFormat="1" ht="13.5" customHeight="1" x14ac:dyDescent="0.25">
      <c r="A30" s="142" t="s">
        <v>157</v>
      </c>
      <c r="B30" s="25" t="s">
        <v>38</v>
      </c>
      <c r="C30" s="147"/>
      <c r="D30" s="148"/>
      <c r="E30" s="148"/>
      <c r="F30" s="148"/>
      <c r="G30" s="148" t="s">
        <v>212</v>
      </c>
      <c r="H30" s="149"/>
      <c r="I30" s="147">
        <v>1</v>
      </c>
      <c r="J30" s="148"/>
      <c r="K30" s="148"/>
      <c r="L30" s="149"/>
      <c r="M30" s="20">
        <v>1</v>
      </c>
      <c r="N30" s="20" t="s">
        <v>218</v>
      </c>
      <c r="O30" s="33" t="s">
        <v>0</v>
      </c>
      <c r="P30" s="180" t="s">
        <v>153</v>
      </c>
      <c r="Q30" s="185" t="s">
        <v>154</v>
      </c>
      <c r="R30" s="141"/>
      <c r="S30" s="142"/>
      <c r="T30" s="181"/>
      <c r="U30" s="20"/>
      <c r="V30" s="20"/>
      <c r="W30" s="25" t="s">
        <v>39</v>
      </c>
    </row>
    <row r="31" spans="1:23" s="9" customFormat="1" ht="13.5" customHeight="1" x14ac:dyDescent="0.25">
      <c r="A31" s="142" t="s">
        <v>158</v>
      </c>
      <c r="B31" s="25" t="s">
        <v>42</v>
      </c>
      <c r="C31" s="147"/>
      <c r="D31" s="148"/>
      <c r="E31" s="148"/>
      <c r="F31" s="148"/>
      <c r="G31" s="148" t="s">
        <v>212</v>
      </c>
      <c r="H31" s="149"/>
      <c r="I31" s="147">
        <v>1</v>
      </c>
      <c r="J31" s="148">
        <v>2</v>
      </c>
      <c r="K31" s="148"/>
      <c r="L31" s="149"/>
      <c r="M31" s="20">
        <v>4</v>
      </c>
      <c r="N31" s="20" t="s">
        <v>218</v>
      </c>
      <c r="O31" s="182" t="s">
        <v>0</v>
      </c>
      <c r="P31" s="178" t="s">
        <v>150</v>
      </c>
      <c r="Q31" s="186" t="s">
        <v>18</v>
      </c>
      <c r="R31" s="21" t="s">
        <v>220</v>
      </c>
      <c r="S31" s="157" t="s">
        <v>3</v>
      </c>
      <c r="T31" s="159" t="s">
        <v>225</v>
      </c>
      <c r="U31" s="20"/>
      <c r="V31" s="20"/>
      <c r="W31" s="25" t="s">
        <v>43</v>
      </c>
    </row>
    <row r="32" spans="1:23" s="9" customFormat="1" ht="13.5" customHeight="1" x14ac:dyDescent="0.25">
      <c r="A32" s="184" t="s">
        <v>159</v>
      </c>
      <c r="B32" s="25" t="s">
        <v>256</v>
      </c>
      <c r="C32" s="147"/>
      <c r="D32" s="148"/>
      <c r="E32" s="148"/>
      <c r="F32" s="148"/>
      <c r="G32" s="148" t="s">
        <v>212</v>
      </c>
      <c r="H32" s="149"/>
      <c r="I32" s="147">
        <v>2</v>
      </c>
      <c r="J32" s="148"/>
      <c r="K32" s="148"/>
      <c r="L32" s="149"/>
      <c r="M32" s="20">
        <v>2</v>
      </c>
      <c r="N32" s="20" t="s">
        <v>217</v>
      </c>
      <c r="O32" s="33"/>
      <c r="P32" s="178"/>
      <c r="Q32" s="178"/>
      <c r="R32" s="34"/>
      <c r="S32" s="20"/>
      <c r="T32" s="24"/>
      <c r="U32" s="20"/>
      <c r="V32" s="20"/>
      <c r="W32" s="25" t="s">
        <v>44</v>
      </c>
    </row>
    <row r="33" spans="1:23" s="9" customFormat="1" ht="13.5" customHeight="1" thickBot="1" x14ac:dyDescent="0.3">
      <c r="A33" s="184" t="s">
        <v>160</v>
      </c>
      <c r="B33" s="35" t="s">
        <v>250</v>
      </c>
      <c r="C33" s="36"/>
      <c r="D33" s="37"/>
      <c r="E33" s="37"/>
      <c r="F33" s="37"/>
      <c r="G33" s="37" t="s">
        <v>212</v>
      </c>
      <c r="H33" s="38"/>
      <c r="I33" s="36">
        <v>2</v>
      </c>
      <c r="J33" s="37"/>
      <c r="K33" s="37"/>
      <c r="L33" s="38"/>
      <c r="M33" s="39">
        <v>2</v>
      </c>
      <c r="N33" s="20" t="s">
        <v>217</v>
      </c>
      <c r="O33" s="33"/>
      <c r="P33" s="178"/>
      <c r="Q33" s="178"/>
      <c r="R33" s="34"/>
      <c r="S33" s="20"/>
      <c r="T33" s="24"/>
      <c r="U33" s="20"/>
      <c r="V33" s="20"/>
      <c r="W33" s="25" t="s">
        <v>45</v>
      </c>
    </row>
    <row r="34" spans="1:23" s="9" customFormat="1" x14ac:dyDescent="0.25">
      <c r="A34" s="295" t="s">
        <v>213</v>
      </c>
      <c r="B34" s="296"/>
      <c r="C34" s="10">
        <f t="shared" ref="C34:H34" si="3">SUMIF(C20:C33,"=x",$I20:$I33)+SUMIF(C20:C33,"=x",$J20:$J33)+SUMIF(C20:C33,"=x",$K20:$K33)</f>
        <v>5</v>
      </c>
      <c r="D34" s="10">
        <f t="shared" si="3"/>
        <v>9</v>
      </c>
      <c r="E34" s="10">
        <f t="shared" si="3"/>
        <v>6</v>
      </c>
      <c r="F34" s="10">
        <f t="shared" si="3"/>
        <v>3</v>
      </c>
      <c r="G34" s="10">
        <f t="shared" si="3"/>
        <v>8</v>
      </c>
      <c r="H34" s="10">
        <f t="shared" si="3"/>
        <v>0</v>
      </c>
      <c r="I34" s="297">
        <f>SUM(C34:H34)</f>
        <v>31</v>
      </c>
      <c r="J34" s="298"/>
      <c r="K34" s="298"/>
      <c r="L34" s="298"/>
      <c r="M34" s="298"/>
      <c r="N34" s="299"/>
      <c r="O34" s="136"/>
      <c r="P34" s="317"/>
      <c r="Q34" s="272"/>
      <c r="R34" s="272"/>
      <c r="S34" s="272"/>
      <c r="T34" s="272"/>
      <c r="U34" s="272"/>
      <c r="V34" s="272"/>
      <c r="W34" s="273"/>
    </row>
    <row r="35" spans="1:23" s="9" customFormat="1" x14ac:dyDescent="0.25">
      <c r="A35" s="267" t="s">
        <v>214</v>
      </c>
      <c r="B35" s="268"/>
      <c r="C35" s="12">
        <f t="shared" ref="C35:H35" si="4">SUMIF(C20:C33,"=x",$M20:$M33)</f>
        <v>8</v>
      </c>
      <c r="D35" s="12">
        <f t="shared" si="4"/>
        <v>11</v>
      </c>
      <c r="E35" s="12">
        <f t="shared" si="4"/>
        <v>7</v>
      </c>
      <c r="F35" s="12">
        <f t="shared" si="4"/>
        <v>5</v>
      </c>
      <c r="G35" s="12">
        <f t="shared" si="4"/>
        <v>9</v>
      </c>
      <c r="H35" s="12">
        <f t="shared" si="4"/>
        <v>0</v>
      </c>
      <c r="I35" s="269">
        <f>SUM(C35:H35)</f>
        <v>40</v>
      </c>
      <c r="J35" s="270"/>
      <c r="K35" s="270"/>
      <c r="L35" s="270"/>
      <c r="M35" s="270"/>
      <c r="N35" s="271"/>
      <c r="O35" s="129"/>
      <c r="P35" s="272"/>
      <c r="Q35" s="272"/>
      <c r="R35" s="272"/>
      <c r="S35" s="272"/>
      <c r="T35" s="272"/>
      <c r="U35" s="272"/>
      <c r="V35" s="272"/>
      <c r="W35" s="273"/>
    </row>
    <row r="36" spans="1:23" s="9" customFormat="1" x14ac:dyDescent="0.25">
      <c r="A36" s="274" t="s">
        <v>215</v>
      </c>
      <c r="B36" s="275"/>
      <c r="C36" s="27">
        <f t="shared" ref="C36:H36" si="5">SUMPRODUCT(--(C20:C33="x"),--($N20:$N33="K(5)"))</f>
        <v>1</v>
      </c>
      <c r="D36" s="27">
        <f t="shared" si="5"/>
        <v>2</v>
      </c>
      <c r="E36" s="27">
        <f t="shared" si="5"/>
        <v>1</v>
      </c>
      <c r="F36" s="27">
        <f t="shared" si="5"/>
        <v>1</v>
      </c>
      <c r="G36" s="27">
        <f t="shared" si="5"/>
        <v>2</v>
      </c>
      <c r="H36" s="27">
        <f t="shared" si="5"/>
        <v>0</v>
      </c>
      <c r="I36" s="276">
        <f>SUM(C36:H36)</f>
        <v>7</v>
      </c>
      <c r="J36" s="277"/>
      <c r="K36" s="277"/>
      <c r="L36" s="277"/>
      <c r="M36" s="277"/>
      <c r="N36" s="278"/>
      <c r="O36" s="130"/>
      <c r="P36" s="272"/>
      <c r="Q36" s="272"/>
      <c r="R36" s="272"/>
      <c r="S36" s="272"/>
      <c r="T36" s="272"/>
      <c r="U36" s="272"/>
      <c r="V36" s="272"/>
      <c r="W36" s="273"/>
    </row>
    <row r="37" spans="1:23" s="9" customFormat="1" ht="13.5" thickBot="1" x14ac:dyDescent="0.3">
      <c r="A37" s="321" t="s">
        <v>226</v>
      </c>
      <c r="B37" s="322"/>
      <c r="C37" s="40"/>
      <c r="D37" s="41"/>
      <c r="E37" s="41"/>
      <c r="F37" s="41"/>
      <c r="G37" s="41"/>
      <c r="H37" s="42"/>
      <c r="I37" s="43"/>
      <c r="J37" s="44"/>
      <c r="K37" s="44"/>
      <c r="L37" s="44"/>
      <c r="M37" s="45"/>
      <c r="N37" s="46"/>
      <c r="O37" s="47"/>
      <c r="P37" s="133"/>
      <c r="Q37" s="131"/>
      <c r="R37" s="131"/>
      <c r="S37" s="131"/>
      <c r="T37" s="131"/>
      <c r="U37" s="131"/>
      <c r="V37" s="131"/>
      <c r="W37" s="132"/>
    </row>
    <row r="38" spans="1:23" s="9" customFormat="1" x14ac:dyDescent="0.25">
      <c r="A38" s="81" t="s">
        <v>161</v>
      </c>
      <c r="B38" s="15" t="s">
        <v>46</v>
      </c>
      <c r="C38" s="16"/>
      <c r="D38" s="17" t="s">
        <v>212</v>
      </c>
      <c r="E38" s="17"/>
      <c r="F38" s="17"/>
      <c r="G38" s="17"/>
      <c r="H38" s="18"/>
      <c r="I38" s="16">
        <v>2</v>
      </c>
      <c r="J38" s="17"/>
      <c r="K38" s="17"/>
      <c r="L38" s="18"/>
      <c r="M38" s="19">
        <v>2</v>
      </c>
      <c r="N38" s="19" t="s">
        <v>217</v>
      </c>
      <c r="O38" s="176"/>
      <c r="P38" s="20"/>
      <c r="Q38" s="143"/>
      <c r="R38" s="144"/>
      <c r="S38" s="20"/>
      <c r="T38" s="24"/>
      <c r="U38" s="20"/>
      <c r="V38" s="20"/>
      <c r="W38" s="25" t="s">
        <v>47</v>
      </c>
    </row>
    <row r="39" spans="1:23" s="9" customFormat="1" x14ac:dyDescent="0.25">
      <c r="A39" s="142" t="s">
        <v>32</v>
      </c>
      <c r="B39" s="146" t="s">
        <v>48</v>
      </c>
      <c r="C39" s="147"/>
      <c r="D39" s="148" t="s">
        <v>212</v>
      </c>
      <c r="E39" s="148"/>
      <c r="F39" s="148"/>
      <c r="G39" s="148"/>
      <c r="H39" s="149"/>
      <c r="I39" s="147">
        <v>2</v>
      </c>
      <c r="J39" s="148"/>
      <c r="K39" s="148"/>
      <c r="L39" s="149"/>
      <c r="M39" s="20">
        <v>2</v>
      </c>
      <c r="N39" s="20" t="s">
        <v>217</v>
      </c>
      <c r="O39" s="20"/>
      <c r="P39" s="187"/>
      <c r="Q39" s="22"/>
      <c r="R39" s="23"/>
      <c r="S39" s="20"/>
      <c r="T39" s="24"/>
      <c r="U39" s="20"/>
      <c r="V39" s="20"/>
      <c r="W39" s="25" t="s">
        <v>49</v>
      </c>
    </row>
    <row r="40" spans="1:23" s="9" customFormat="1" x14ac:dyDescent="0.25">
      <c r="A40" s="142" t="s">
        <v>162</v>
      </c>
      <c r="B40" s="25" t="s">
        <v>163</v>
      </c>
      <c r="C40" s="147"/>
      <c r="D40" s="148"/>
      <c r="E40" s="148" t="s">
        <v>212</v>
      </c>
      <c r="F40" s="148"/>
      <c r="G40" s="148"/>
      <c r="H40" s="149"/>
      <c r="I40" s="147">
        <v>2</v>
      </c>
      <c r="J40" s="148"/>
      <c r="K40" s="148"/>
      <c r="L40" s="149"/>
      <c r="M40" s="20">
        <v>5</v>
      </c>
      <c r="N40" s="20" t="s">
        <v>218</v>
      </c>
      <c r="O40" s="20"/>
      <c r="P40" s="20"/>
      <c r="Q40" s="22"/>
      <c r="R40" s="23"/>
      <c r="S40" s="20"/>
      <c r="T40" s="24"/>
      <c r="U40" s="20"/>
      <c r="V40" s="20"/>
      <c r="W40" s="25" t="s">
        <v>52</v>
      </c>
    </row>
    <row r="41" spans="1:23" s="9" customFormat="1" ht="13.5" customHeight="1" x14ac:dyDescent="0.25">
      <c r="A41" s="142" t="s">
        <v>164</v>
      </c>
      <c r="B41" s="25" t="s">
        <v>50</v>
      </c>
      <c r="C41" s="147"/>
      <c r="D41" s="148"/>
      <c r="E41" s="148"/>
      <c r="F41" s="148" t="s">
        <v>212</v>
      </c>
      <c r="G41" s="148"/>
      <c r="H41" s="149"/>
      <c r="I41" s="147">
        <v>2</v>
      </c>
      <c r="J41" s="148"/>
      <c r="K41" s="148"/>
      <c r="L41" s="149"/>
      <c r="M41" s="20">
        <v>2</v>
      </c>
      <c r="N41" s="20" t="s">
        <v>218</v>
      </c>
      <c r="O41" s="20"/>
      <c r="P41" s="20"/>
      <c r="Q41" s="22"/>
      <c r="R41" s="23"/>
      <c r="S41" s="20"/>
      <c r="T41" s="24"/>
      <c r="U41" s="20"/>
      <c r="V41" s="20"/>
      <c r="W41" s="25" t="s">
        <v>51</v>
      </c>
    </row>
    <row r="42" spans="1:23" s="9" customFormat="1" ht="13.5" customHeight="1" x14ac:dyDescent="0.25">
      <c r="A42" s="184" t="s">
        <v>165</v>
      </c>
      <c r="B42" s="25" t="s">
        <v>53</v>
      </c>
      <c r="C42" s="188"/>
      <c r="D42" s="189"/>
      <c r="E42" s="189"/>
      <c r="F42" s="189"/>
      <c r="G42" s="189" t="s">
        <v>212</v>
      </c>
      <c r="H42" s="190"/>
      <c r="I42" s="147">
        <v>2</v>
      </c>
      <c r="J42" s="148"/>
      <c r="K42" s="148"/>
      <c r="L42" s="149"/>
      <c r="M42" s="20">
        <v>3</v>
      </c>
      <c r="N42" s="20" t="s">
        <v>217</v>
      </c>
      <c r="O42" s="33"/>
      <c r="P42" s="178"/>
      <c r="Q42" s="164"/>
      <c r="R42" s="165"/>
      <c r="S42" s="20"/>
      <c r="T42" s="24"/>
      <c r="U42" s="20"/>
      <c r="V42" s="20"/>
      <c r="W42" s="25" t="s">
        <v>47</v>
      </c>
    </row>
    <row r="43" spans="1:23" s="9" customFormat="1" ht="13.5" customHeight="1" thickBot="1" x14ac:dyDescent="0.3">
      <c r="A43" s="57" t="s">
        <v>166</v>
      </c>
      <c r="B43" s="35" t="s">
        <v>54</v>
      </c>
      <c r="C43" s="36"/>
      <c r="D43" s="37"/>
      <c r="E43" s="37"/>
      <c r="F43" s="37"/>
      <c r="G43" s="37"/>
      <c r="H43" s="38" t="s">
        <v>212</v>
      </c>
      <c r="I43" s="36">
        <v>1</v>
      </c>
      <c r="J43" s="37"/>
      <c r="K43" s="37"/>
      <c r="L43" s="38"/>
      <c r="M43" s="39">
        <v>1</v>
      </c>
      <c r="N43" s="20" t="s">
        <v>217</v>
      </c>
      <c r="O43" s="33" t="s">
        <v>0</v>
      </c>
      <c r="P43" s="191" t="s">
        <v>165</v>
      </c>
      <c r="Q43" s="48" t="s">
        <v>227</v>
      </c>
      <c r="R43" s="192"/>
      <c r="S43" s="20"/>
      <c r="T43" s="24"/>
      <c r="U43" s="20"/>
      <c r="V43" s="20"/>
      <c r="W43" s="25" t="s">
        <v>55</v>
      </c>
    </row>
    <row r="44" spans="1:23" s="9" customFormat="1" x14ac:dyDescent="0.25">
      <c r="A44" s="295" t="s">
        <v>213</v>
      </c>
      <c r="B44" s="314"/>
      <c r="C44" s="49">
        <f t="shared" ref="C44:H44" si="6">SUMIF(C38:C43,"=x",$I38:$I43)+SUMIF(C38:C43,"=x",$J38:$J43)+SUMIF(C38:C43,"=x",$K38:$K43)</f>
        <v>0</v>
      </c>
      <c r="D44" s="10">
        <f t="shared" si="6"/>
        <v>4</v>
      </c>
      <c r="E44" s="10">
        <f t="shared" si="6"/>
        <v>2</v>
      </c>
      <c r="F44" s="10">
        <f t="shared" si="6"/>
        <v>2</v>
      </c>
      <c r="G44" s="10">
        <f t="shared" si="6"/>
        <v>2</v>
      </c>
      <c r="H44" s="140">
        <f t="shared" si="6"/>
        <v>1</v>
      </c>
      <c r="I44" s="297">
        <f>SUM(C44:H44)</f>
        <v>11</v>
      </c>
      <c r="J44" s="298"/>
      <c r="K44" s="298"/>
      <c r="L44" s="298"/>
      <c r="M44" s="298"/>
      <c r="N44" s="299"/>
      <c r="O44" s="136"/>
      <c r="P44" s="317"/>
      <c r="Q44" s="272"/>
      <c r="R44" s="272"/>
      <c r="S44" s="272"/>
      <c r="T44" s="272"/>
      <c r="U44" s="272"/>
      <c r="V44" s="272"/>
      <c r="W44" s="273"/>
    </row>
    <row r="45" spans="1:23" s="9" customFormat="1" x14ac:dyDescent="0.25">
      <c r="A45" s="267" t="s">
        <v>214</v>
      </c>
      <c r="B45" s="311"/>
      <c r="C45" s="50">
        <f t="shared" ref="C45:H45" si="7">SUMIF(C38:C43,"=x",$M38:$M43)</f>
        <v>0</v>
      </c>
      <c r="D45" s="12">
        <f t="shared" si="7"/>
        <v>4</v>
      </c>
      <c r="E45" s="12">
        <f t="shared" si="7"/>
        <v>5</v>
      </c>
      <c r="F45" s="12">
        <f t="shared" si="7"/>
        <v>2</v>
      </c>
      <c r="G45" s="12">
        <f t="shared" si="7"/>
        <v>3</v>
      </c>
      <c r="H45" s="128">
        <f t="shared" si="7"/>
        <v>1</v>
      </c>
      <c r="I45" s="269">
        <f>SUM(C45:H45)</f>
        <v>15</v>
      </c>
      <c r="J45" s="270"/>
      <c r="K45" s="270"/>
      <c r="L45" s="270"/>
      <c r="M45" s="270"/>
      <c r="N45" s="271"/>
      <c r="O45" s="129"/>
      <c r="P45" s="272"/>
      <c r="Q45" s="272"/>
      <c r="R45" s="272"/>
      <c r="S45" s="272"/>
      <c r="T45" s="272"/>
      <c r="U45" s="272"/>
      <c r="V45" s="272"/>
      <c r="W45" s="273"/>
    </row>
    <row r="46" spans="1:23" s="9" customFormat="1" x14ac:dyDescent="0.25">
      <c r="A46" s="274" t="s">
        <v>215</v>
      </c>
      <c r="B46" s="312"/>
      <c r="C46" s="51">
        <f t="shared" ref="C46:H46" si="8">SUMPRODUCT(--(C38:C43="x"),--($N38:$N43="K(5)"))</f>
        <v>0</v>
      </c>
      <c r="D46" s="27">
        <f t="shared" si="8"/>
        <v>2</v>
      </c>
      <c r="E46" s="27">
        <f t="shared" si="8"/>
        <v>0</v>
      </c>
      <c r="F46" s="27">
        <f t="shared" si="8"/>
        <v>0</v>
      </c>
      <c r="G46" s="27">
        <f t="shared" si="8"/>
        <v>1</v>
      </c>
      <c r="H46" s="27">
        <f t="shared" si="8"/>
        <v>1</v>
      </c>
      <c r="I46" s="276">
        <f>SUM(C46:H46)</f>
        <v>4</v>
      </c>
      <c r="J46" s="277"/>
      <c r="K46" s="277"/>
      <c r="L46" s="277"/>
      <c r="M46" s="277"/>
      <c r="N46" s="278"/>
      <c r="O46" s="130"/>
      <c r="P46" s="272"/>
      <c r="Q46" s="272"/>
      <c r="R46" s="272"/>
      <c r="S46" s="272"/>
      <c r="T46" s="272"/>
      <c r="U46" s="272"/>
      <c r="V46" s="272"/>
      <c r="W46" s="273"/>
    </row>
    <row r="47" spans="1:23" s="9" customFormat="1" ht="13.5" thickBot="1" x14ac:dyDescent="0.3">
      <c r="A47" s="321" t="s">
        <v>228</v>
      </c>
      <c r="B47" s="322"/>
      <c r="C47" s="52"/>
      <c r="D47" s="53"/>
      <c r="E47" s="53"/>
      <c r="F47" s="53"/>
      <c r="G47" s="53"/>
      <c r="H47" s="53"/>
      <c r="I47" s="54"/>
      <c r="J47" s="55"/>
      <c r="K47" s="55"/>
      <c r="L47" s="55"/>
      <c r="M47" s="55"/>
      <c r="N47" s="56"/>
      <c r="O47" s="45"/>
      <c r="P47" s="131"/>
      <c r="Q47" s="131"/>
      <c r="R47" s="131"/>
      <c r="S47" s="131"/>
      <c r="T47" s="131"/>
      <c r="U47" s="131"/>
      <c r="V47" s="131"/>
      <c r="W47" s="132"/>
    </row>
    <row r="48" spans="1:23" s="9" customFormat="1" x14ac:dyDescent="0.25">
      <c r="A48" s="81" t="s">
        <v>56</v>
      </c>
      <c r="B48" s="15" t="s">
        <v>57</v>
      </c>
      <c r="C48" s="16" t="s">
        <v>212</v>
      </c>
      <c r="D48" s="17"/>
      <c r="E48" s="17"/>
      <c r="F48" s="17"/>
      <c r="G48" s="17"/>
      <c r="H48" s="18"/>
      <c r="I48" s="16"/>
      <c r="J48" s="17">
        <v>1</v>
      </c>
      <c r="K48" s="17"/>
      <c r="L48" s="18"/>
      <c r="M48" s="19">
        <v>1</v>
      </c>
      <c r="N48" s="20" t="s">
        <v>218</v>
      </c>
      <c r="O48" s="20"/>
      <c r="P48" s="21"/>
      <c r="Q48" s="143"/>
      <c r="R48" s="144"/>
      <c r="S48" s="20"/>
      <c r="T48" s="24"/>
      <c r="U48" s="20"/>
      <c r="V48" s="20"/>
      <c r="W48" s="25" t="s">
        <v>58</v>
      </c>
    </row>
    <row r="49" spans="1:23" s="9" customFormat="1" x14ac:dyDescent="0.25">
      <c r="A49" s="193" t="s">
        <v>167</v>
      </c>
      <c r="B49" s="194" t="s">
        <v>15</v>
      </c>
      <c r="C49" s="195"/>
      <c r="D49" s="196" t="s">
        <v>212</v>
      </c>
      <c r="E49" s="196"/>
      <c r="F49" s="196"/>
      <c r="G49" s="196"/>
      <c r="H49" s="197"/>
      <c r="I49" s="195"/>
      <c r="J49" s="196">
        <v>1</v>
      </c>
      <c r="K49" s="196"/>
      <c r="L49" s="197"/>
      <c r="M49" s="198">
        <v>2</v>
      </c>
      <c r="N49" s="198" t="s">
        <v>218</v>
      </c>
      <c r="O49" s="199"/>
      <c r="P49" s="163"/>
      <c r="Q49" s="163"/>
      <c r="R49" s="200"/>
      <c r="S49" s="198"/>
      <c r="T49" s="201"/>
      <c r="U49" s="198"/>
      <c r="V49" s="202"/>
      <c r="W49" s="160" t="s">
        <v>13</v>
      </c>
    </row>
    <row r="50" spans="1:23" s="9" customFormat="1" x14ac:dyDescent="0.2">
      <c r="A50" s="142" t="s">
        <v>59</v>
      </c>
      <c r="B50" s="146" t="s">
        <v>60</v>
      </c>
      <c r="C50" s="147"/>
      <c r="D50" s="148"/>
      <c r="E50" s="148" t="s">
        <v>212</v>
      </c>
      <c r="F50" s="148"/>
      <c r="G50" s="148"/>
      <c r="H50" s="179"/>
      <c r="I50" s="147">
        <v>2</v>
      </c>
      <c r="J50" s="148"/>
      <c r="K50" s="148"/>
      <c r="L50" s="149"/>
      <c r="M50" s="20">
        <v>3</v>
      </c>
      <c r="N50" s="20" t="s">
        <v>217</v>
      </c>
      <c r="O50" s="33" t="s">
        <v>0</v>
      </c>
      <c r="P50" s="180" t="s">
        <v>143</v>
      </c>
      <c r="Q50" s="253" t="s">
        <v>145</v>
      </c>
      <c r="R50" s="186"/>
      <c r="S50" s="20"/>
      <c r="T50" s="24"/>
      <c r="U50" s="20"/>
      <c r="V50" s="20"/>
      <c r="W50" s="25" t="s">
        <v>61</v>
      </c>
    </row>
    <row r="51" spans="1:23" s="9" customFormat="1" x14ac:dyDescent="0.2">
      <c r="A51" s="142" t="s">
        <v>62</v>
      </c>
      <c r="B51" s="146" t="s">
        <v>63</v>
      </c>
      <c r="C51" s="147"/>
      <c r="D51" s="148"/>
      <c r="E51" s="148"/>
      <c r="F51" s="148" t="s">
        <v>212</v>
      </c>
      <c r="G51" s="148"/>
      <c r="H51" s="179"/>
      <c r="I51" s="147">
        <v>2</v>
      </c>
      <c r="J51" s="148"/>
      <c r="K51" s="148"/>
      <c r="L51" s="149"/>
      <c r="M51" s="20">
        <v>2</v>
      </c>
      <c r="N51" s="20" t="s">
        <v>217</v>
      </c>
      <c r="O51" s="33" t="s">
        <v>0</v>
      </c>
      <c r="P51" s="178" t="s">
        <v>155</v>
      </c>
      <c r="Q51" s="203" t="s">
        <v>156</v>
      </c>
      <c r="R51" s="185"/>
      <c r="S51" s="142"/>
      <c r="T51" s="204"/>
      <c r="U51" s="20"/>
      <c r="V51" s="20"/>
      <c r="W51" s="25" t="s">
        <v>168</v>
      </c>
    </row>
    <row r="52" spans="1:23" s="9" customFormat="1" ht="13.5" customHeight="1" x14ac:dyDescent="0.25">
      <c r="A52" s="142" t="s">
        <v>65</v>
      </c>
      <c r="B52" s="25" t="s">
        <v>66</v>
      </c>
      <c r="C52" s="147"/>
      <c r="D52" s="148"/>
      <c r="E52" s="148"/>
      <c r="F52" s="148" t="s">
        <v>212</v>
      </c>
      <c r="G52" s="148"/>
      <c r="H52" s="179"/>
      <c r="I52" s="147">
        <v>2</v>
      </c>
      <c r="J52" s="148"/>
      <c r="K52" s="148"/>
      <c r="L52" s="149"/>
      <c r="M52" s="20">
        <v>2</v>
      </c>
      <c r="N52" s="20" t="s">
        <v>217</v>
      </c>
      <c r="O52" s="33" t="s">
        <v>0</v>
      </c>
      <c r="P52" s="178" t="s">
        <v>62</v>
      </c>
      <c r="Q52" s="260" t="s">
        <v>229</v>
      </c>
      <c r="R52" s="186"/>
      <c r="S52" s="20"/>
      <c r="T52" s="24"/>
      <c r="U52" s="20"/>
      <c r="V52" s="20"/>
      <c r="W52" s="25" t="s">
        <v>67</v>
      </c>
    </row>
    <row r="53" spans="1:23" s="9" customFormat="1" ht="13.5" customHeight="1" x14ac:dyDescent="0.25">
      <c r="A53" s="142" t="s">
        <v>68</v>
      </c>
      <c r="B53" s="25" t="s">
        <v>69</v>
      </c>
      <c r="C53" s="147"/>
      <c r="D53" s="148"/>
      <c r="E53" s="148"/>
      <c r="F53" s="148"/>
      <c r="G53" s="148" t="s">
        <v>212</v>
      </c>
      <c r="H53" s="179"/>
      <c r="I53" s="147">
        <v>2</v>
      </c>
      <c r="J53" s="148"/>
      <c r="K53" s="148"/>
      <c r="L53" s="149"/>
      <c r="M53" s="20">
        <v>2</v>
      </c>
      <c r="N53" s="20" t="s">
        <v>217</v>
      </c>
      <c r="O53" s="33" t="s">
        <v>0</v>
      </c>
      <c r="P53" s="178" t="s">
        <v>62</v>
      </c>
      <c r="Q53" s="164" t="s">
        <v>229</v>
      </c>
      <c r="R53" s="165"/>
      <c r="S53" s="20"/>
      <c r="T53" s="24"/>
      <c r="U53" s="20"/>
      <c r="V53" s="20"/>
      <c r="W53" s="25" t="s">
        <v>168</v>
      </c>
    </row>
    <row r="54" spans="1:23" s="9" customFormat="1" ht="13.5" customHeight="1" thickBot="1" x14ac:dyDescent="0.25">
      <c r="A54" s="57" t="s">
        <v>70</v>
      </c>
      <c r="B54" s="35" t="s">
        <v>71</v>
      </c>
      <c r="C54" s="36"/>
      <c r="D54" s="37"/>
      <c r="E54" s="37"/>
      <c r="F54" s="37"/>
      <c r="G54" s="37" t="s">
        <v>212</v>
      </c>
      <c r="H54" s="58"/>
      <c r="I54" s="36">
        <v>3</v>
      </c>
      <c r="J54" s="37"/>
      <c r="K54" s="37"/>
      <c r="L54" s="38"/>
      <c r="M54" s="39">
        <v>3</v>
      </c>
      <c r="N54" s="20" t="s">
        <v>217</v>
      </c>
      <c r="O54" s="33" t="s">
        <v>0</v>
      </c>
      <c r="P54" s="180" t="s">
        <v>144</v>
      </c>
      <c r="Q54" s="253" t="s">
        <v>146</v>
      </c>
      <c r="R54" s="254"/>
      <c r="S54" s="178"/>
      <c r="T54" s="165"/>
      <c r="U54" s="20"/>
      <c r="V54" s="20"/>
      <c r="W54" s="25" t="s">
        <v>72</v>
      </c>
    </row>
    <row r="55" spans="1:23" s="9" customFormat="1" x14ac:dyDescent="0.25">
      <c r="A55" s="295" t="s">
        <v>213</v>
      </c>
      <c r="B55" s="296"/>
      <c r="C55" s="26">
        <f t="shared" ref="C55:H55" si="9">SUMIF(C48:C54,"=x",$I48:$I54)+SUMIF(C48:C54,"=x",$J48:$J54)+SUMIF(C48:C54,"=x",$K48:$K54)</f>
        <v>1</v>
      </c>
      <c r="D55" s="26">
        <f t="shared" si="9"/>
        <v>1</v>
      </c>
      <c r="E55" s="26">
        <f t="shared" si="9"/>
        <v>2</v>
      </c>
      <c r="F55" s="26">
        <f t="shared" si="9"/>
        <v>4</v>
      </c>
      <c r="G55" s="26">
        <f t="shared" si="9"/>
        <v>5</v>
      </c>
      <c r="H55" s="26">
        <f t="shared" si="9"/>
        <v>0</v>
      </c>
      <c r="I55" s="297">
        <f>SUM(C55:H55)</f>
        <v>13</v>
      </c>
      <c r="J55" s="298"/>
      <c r="K55" s="298"/>
      <c r="L55" s="298"/>
      <c r="M55" s="298"/>
      <c r="N55" s="299"/>
      <c r="O55" s="136"/>
      <c r="P55" s="272"/>
      <c r="Q55" s="272"/>
      <c r="R55" s="317"/>
      <c r="S55" s="317"/>
      <c r="T55" s="272"/>
      <c r="U55" s="272"/>
      <c r="V55" s="272"/>
      <c r="W55" s="273"/>
    </row>
    <row r="56" spans="1:23" s="9" customFormat="1" x14ac:dyDescent="0.25">
      <c r="A56" s="267" t="s">
        <v>214</v>
      </c>
      <c r="B56" s="268"/>
      <c r="C56" s="12">
        <f t="shared" ref="C56:H56" si="10">SUMIF(C48:C54,"=x",$M48:$M54)</f>
        <v>1</v>
      </c>
      <c r="D56" s="12">
        <f t="shared" si="10"/>
        <v>2</v>
      </c>
      <c r="E56" s="12">
        <f t="shared" si="10"/>
        <v>3</v>
      </c>
      <c r="F56" s="12">
        <f t="shared" si="10"/>
        <v>4</v>
      </c>
      <c r="G56" s="12">
        <f t="shared" si="10"/>
        <v>5</v>
      </c>
      <c r="H56" s="12">
        <f t="shared" si="10"/>
        <v>0</v>
      </c>
      <c r="I56" s="269">
        <f>SUM(C56:H56)</f>
        <v>15</v>
      </c>
      <c r="J56" s="270"/>
      <c r="K56" s="270"/>
      <c r="L56" s="270"/>
      <c r="M56" s="270"/>
      <c r="N56" s="271"/>
      <c r="O56" s="129"/>
      <c r="P56" s="272"/>
      <c r="Q56" s="272"/>
      <c r="R56" s="272"/>
      <c r="S56" s="272"/>
      <c r="T56" s="272"/>
      <c r="U56" s="272"/>
      <c r="V56" s="272"/>
      <c r="W56" s="273"/>
    </row>
    <row r="57" spans="1:23" s="9" customFormat="1" x14ac:dyDescent="0.25">
      <c r="A57" s="318" t="s">
        <v>215</v>
      </c>
      <c r="B57" s="320"/>
      <c r="C57" s="59">
        <f t="shared" ref="C57:H57" si="11">SUMPRODUCT(--(C48:C54="x"),--($N48:$N54="K(5)"))</f>
        <v>0</v>
      </c>
      <c r="D57" s="59">
        <f t="shared" si="11"/>
        <v>0</v>
      </c>
      <c r="E57" s="59">
        <f t="shared" si="11"/>
        <v>1</v>
      </c>
      <c r="F57" s="59">
        <f t="shared" si="11"/>
        <v>2</v>
      </c>
      <c r="G57" s="59">
        <f t="shared" si="11"/>
        <v>2</v>
      </c>
      <c r="H57" s="59">
        <f t="shared" si="11"/>
        <v>0</v>
      </c>
      <c r="I57" s="276">
        <f>SUM(C57:H57)</f>
        <v>5</v>
      </c>
      <c r="J57" s="277"/>
      <c r="K57" s="277"/>
      <c r="L57" s="277"/>
      <c r="M57" s="277"/>
      <c r="N57" s="278"/>
      <c r="O57" s="130"/>
      <c r="P57" s="272"/>
      <c r="Q57" s="272"/>
      <c r="R57" s="272"/>
      <c r="S57" s="272"/>
      <c r="T57" s="272"/>
      <c r="U57" s="272"/>
      <c r="V57" s="272"/>
      <c r="W57" s="273"/>
    </row>
    <row r="58" spans="1:23" s="9" customFormat="1" ht="13.5" thickBot="1" x14ac:dyDescent="0.3">
      <c r="A58" s="60" t="s">
        <v>230</v>
      </c>
      <c r="B58" s="61"/>
      <c r="C58" s="62"/>
      <c r="D58" s="41"/>
      <c r="E58" s="41"/>
      <c r="F58" s="41"/>
      <c r="G58" s="41"/>
      <c r="H58" s="63"/>
      <c r="I58" s="53"/>
      <c r="J58" s="45"/>
      <c r="K58" s="45"/>
      <c r="L58" s="45"/>
      <c r="M58" s="45"/>
      <c r="N58" s="45"/>
      <c r="O58" s="64"/>
      <c r="P58" s="131"/>
      <c r="Q58" s="131"/>
      <c r="R58" s="131"/>
      <c r="S58" s="131"/>
      <c r="T58" s="131"/>
      <c r="U58" s="131"/>
      <c r="V58" s="131"/>
      <c r="W58" s="132"/>
    </row>
    <row r="59" spans="1:23" s="9" customFormat="1" ht="13.5" customHeight="1" thickBot="1" x14ac:dyDescent="0.3">
      <c r="A59" s="205" t="s">
        <v>169</v>
      </c>
      <c r="B59" s="206" t="s">
        <v>231</v>
      </c>
      <c r="C59" s="65"/>
      <c r="D59" s="66"/>
      <c r="E59" s="66"/>
      <c r="F59" s="66" t="s">
        <v>212</v>
      </c>
      <c r="G59" s="66"/>
      <c r="H59" s="67"/>
      <c r="I59" s="68"/>
      <c r="J59" s="66">
        <v>0</v>
      </c>
      <c r="K59" s="66"/>
      <c r="L59" s="69"/>
      <c r="M59" s="70">
        <v>6</v>
      </c>
      <c r="N59" s="207" t="s">
        <v>223</v>
      </c>
      <c r="O59" s="21"/>
      <c r="P59" s="21"/>
      <c r="Q59" s="72"/>
      <c r="R59" s="261"/>
      <c r="S59" s="20"/>
      <c r="T59" s="24"/>
      <c r="U59" s="20"/>
      <c r="V59" s="20"/>
      <c r="W59" s="25" t="s">
        <v>19</v>
      </c>
    </row>
    <row r="60" spans="1:23" s="9" customFormat="1" x14ac:dyDescent="0.25">
      <c r="A60" s="295" t="s">
        <v>213</v>
      </c>
      <c r="B60" s="314"/>
      <c r="C60" s="49">
        <f>SUMIF(C59,"=x",$I59)+SUMIF(C59,"=x",$J59)+SUMIF(C59,"=x",$K59)</f>
        <v>0</v>
      </c>
      <c r="D60" s="10">
        <f>SUMIF(D59,"=x",$I59)+SUMIF(D59,"=x",$J59)+SUMIF(D59,"=x",$K59)</f>
        <v>0</v>
      </c>
      <c r="E60" s="10">
        <f>SUMIF(E59:E59,"=x",$I59:$I59)+SUMIF(E59:E59,"=x",$J59:$J59)+SUMIF(E59:E59,"=x",$K59:$K59)</f>
        <v>0</v>
      </c>
      <c r="F60" s="10">
        <f>SUMIF(F59:F59,"=x",$I59:$I59)+SUMIF(F59:F59,"=x",$J59:$J59)+SUMIF(F59:F59,"=x",$K59:$K59)</f>
        <v>0</v>
      </c>
      <c r="G60" s="10">
        <f>SUMIF(G59:G59,"=x",$I59:$I59)+SUMIF(G59:G59,"=x",$J59:$J59)+SUMIF(G59:G59,"=x",$K59:$K59)</f>
        <v>0</v>
      </c>
      <c r="H60" s="74">
        <f>SUMIF(H59:H59,"=x",$I59:$I59)+SUMIF(H59:H59,"=x",$J59:$J59)+SUMIF(H59:H59,"=x",$K59:$K59)</f>
        <v>0</v>
      </c>
      <c r="I60" s="302">
        <f>SUM(C60:H60)</f>
        <v>0</v>
      </c>
      <c r="J60" s="303"/>
      <c r="K60" s="303"/>
      <c r="L60" s="303"/>
      <c r="M60" s="303"/>
      <c r="N60" s="304"/>
      <c r="O60" s="75"/>
      <c r="P60" s="272"/>
      <c r="Q60" s="272"/>
      <c r="R60" s="272"/>
      <c r="S60" s="272"/>
      <c r="T60" s="272"/>
      <c r="U60" s="272"/>
      <c r="V60" s="272"/>
      <c r="W60" s="273"/>
    </row>
    <row r="61" spans="1:23" s="9" customFormat="1" x14ac:dyDescent="0.25">
      <c r="A61" s="267" t="s">
        <v>214</v>
      </c>
      <c r="B61" s="311"/>
      <c r="C61" s="50">
        <f>SUMIF(C59,"=x",$M59)</f>
        <v>0</v>
      </c>
      <c r="D61" s="12">
        <f>SUMIF(D59,"=x",$M59)</f>
        <v>0</v>
      </c>
      <c r="E61" s="12">
        <f>SUMIF(E59:E59,"=x",$M59:$M59)</f>
        <v>0</v>
      </c>
      <c r="F61" s="12">
        <f>SUMIF(F59:F59,"=x",$M59:$M59)</f>
        <v>6</v>
      </c>
      <c r="G61" s="12">
        <f>SUMIF(G59:G59,"=x",$M59:$M59)</f>
        <v>0</v>
      </c>
      <c r="H61" s="76">
        <f>SUMIF(H59:H59,"=x",$M59:$M59)</f>
        <v>0</v>
      </c>
      <c r="I61" s="306">
        <f>SUM(C61:H61)</f>
        <v>6</v>
      </c>
      <c r="J61" s="270"/>
      <c r="K61" s="270"/>
      <c r="L61" s="270"/>
      <c r="M61" s="270"/>
      <c r="N61" s="307"/>
      <c r="O61" s="77"/>
      <c r="P61" s="272"/>
      <c r="Q61" s="272"/>
      <c r="R61" s="272"/>
      <c r="S61" s="272"/>
      <c r="T61" s="272"/>
      <c r="U61" s="272"/>
      <c r="V61" s="272"/>
      <c r="W61" s="273"/>
    </row>
    <row r="62" spans="1:23" s="9" customFormat="1" ht="13.5" thickBot="1" x14ac:dyDescent="0.3">
      <c r="A62" s="318" t="s">
        <v>215</v>
      </c>
      <c r="B62" s="319"/>
      <c r="C62" s="51">
        <f t="shared" ref="C62:H62" si="12">SUMPRODUCT(--(C59="x"),--($N59="K(5)"))</f>
        <v>0</v>
      </c>
      <c r="D62" s="27">
        <f t="shared" si="12"/>
        <v>0</v>
      </c>
      <c r="E62" s="27">
        <f t="shared" si="12"/>
        <v>0</v>
      </c>
      <c r="F62" s="27">
        <f t="shared" si="12"/>
        <v>0</v>
      </c>
      <c r="G62" s="27">
        <f t="shared" si="12"/>
        <v>0</v>
      </c>
      <c r="H62" s="78">
        <f t="shared" si="12"/>
        <v>0</v>
      </c>
      <c r="I62" s="309">
        <f>SUM(C62:H62)</f>
        <v>0</v>
      </c>
      <c r="J62" s="277"/>
      <c r="K62" s="277"/>
      <c r="L62" s="277"/>
      <c r="M62" s="277"/>
      <c r="N62" s="310"/>
      <c r="O62" s="79"/>
      <c r="P62" s="272"/>
      <c r="Q62" s="272"/>
      <c r="R62" s="272"/>
      <c r="S62" s="272"/>
      <c r="T62" s="272"/>
      <c r="U62" s="272"/>
      <c r="V62" s="272"/>
      <c r="W62" s="273"/>
    </row>
    <row r="63" spans="1:23" s="80" customFormat="1" ht="13.5" thickBot="1" x14ac:dyDescent="0.3">
      <c r="A63" s="315" t="s">
        <v>232</v>
      </c>
      <c r="B63" s="316"/>
      <c r="C63" s="54"/>
      <c r="D63" s="41"/>
      <c r="E63" s="41"/>
      <c r="F63" s="41"/>
      <c r="G63" s="41"/>
      <c r="H63" s="63"/>
      <c r="I63" s="53"/>
      <c r="J63" s="45"/>
      <c r="K63" s="45"/>
      <c r="L63" s="45"/>
      <c r="M63" s="45"/>
      <c r="N63" s="46"/>
      <c r="O63" s="45"/>
      <c r="P63" s="131"/>
      <c r="Q63" s="131"/>
      <c r="R63" s="131"/>
      <c r="S63" s="131"/>
      <c r="T63" s="131"/>
      <c r="U63" s="131"/>
      <c r="V63" s="131"/>
      <c r="W63" s="132"/>
    </row>
    <row r="64" spans="1:23" s="9" customFormat="1" ht="13.5" customHeight="1" x14ac:dyDescent="0.25">
      <c r="A64" s="81" t="s">
        <v>73</v>
      </c>
      <c r="B64" s="82" t="s">
        <v>74</v>
      </c>
      <c r="C64" s="16"/>
      <c r="D64" s="17"/>
      <c r="E64" s="17"/>
      <c r="F64" s="17"/>
      <c r="G64" s="17" t="s">
        <v>212</v>
      </c>
      <c r="H64" s="83"/>
      <c r="I64" s="16"/>
      <c r="J64" s="17">
        <v>1</v>
      </c>
      <c r="K64" s="17"/>
      <c r="L64" s="18"/>
      <c r="M64" s="19">
        <v>1</v>
      </c>
      <c r="N64" s="19" t="s">
        <v>218</v>
      </c>
      <c r="O64" s="20"/>
      <c r="P64" s="24"/>
      <c r="Q64" s="22"/>
      <c r="R64" s="22"/>
      <c r="S64" s="20"/>
      <c r="T64" s="24"/>
      <c r="U64" s="20"/>
      <c r="V64" s="20"/>
      <c r="W64" s="25" t="s">
        <v>19</v>
      </c>
    </row>
    <row r="65" spans="1:23" s="9" customFormat="1" ht="13.5" customHeight="1" thickBot="1" x14ac:dyDescent="0.3">
      <c r="A65" s="57" t="s">
        <v>257</v>
      </c>
      <c r="B65" s="35" t="s">
        <v>75</v>
      </c>
      <c r="C65" s="36"/>
      <c r="D65" s="37"/>
      <c r="E65" s="37"/>
      <c r="F65" s="37"/>
      <c r="G65" s="37"/>
      <c r="H65" s="58" t="s">
        <v>212</v>
      </c>
      <c r="I65" s="36"/>
      <c r="J65" s="37">
        <v>1</v>
      </c>
      <c r="K65" s="37"/>
      <c r="L65" s="38"/>
      <c r="M65" s="39">
        <v>9</v>
      </c>
      <c r="N65" s="39" t="s">
        <v>218</v>
      </c>
      <c r="O65" s="33" t="s">
        <v>0</v>
      </c>
      <c r="P65" s="34" t="s">
        <v>73</v>
      </c>
      <c r="Q65" s="48" t="s">
        <v>138</v>
      </c>
      <c r="R65" s="48"/>
      <c r="S65" s="20"/>
      <c r="T65" s="24"/>
      <c r="U65" s="20"/>
      <c r="V65" s="20"/>
      <c r="W65" s="25" t="s">
        <v>19</v>
      </c>
    </row>
    <row r="66" spans="1:23" s="9" customFormat="1" x14ac:dyDescent="0.25">
      <c r="A66" s="295" t="s">
        <v>213</v>
      </c>
      <c r="B66" s="314"/>
      <c r="C66" s="49">
        <f t="shared" ref="C66:H66" si="13">SUMIF(C64:C65,"=x",$I64:$I65)+SUMIF(C64:C65,"=x",$J64:$J65)+SUMIF(C64:C65,"=x",$K64:$K65)</f>
        <v>0</v>
      </c>
      <c r="D66" s="10">
        <f t="shared" si="13"/>
        <v>0</v>
      </c>
      <c r="E66" s="10">
        <f t="shared" si="13"/>
        <v>0</v>
      </c>
      <c r="F66" s="10">
        <f t="shared" si="13"/>
        <v>0</v>
      </c>
      <c r="G66" s="10">
        <f t="shared" si="13"/>
        <v>1</v>
      </c>
      <c r="H66" s="74">
        <f t="shared" si="13"/>
        <v>1</v>
      </c>
      <c r="I66" s="302">
        <f>SUM(C66:H66)</f>
        <v>2</v>
      </c>
      <c r="J66" s="303"/>
      <c r="K66" s="303"/>
      <c r="L66" s="303"/>
      <c r="M66" s="303"/>
      <c r="N66" s="304"/>
      <c r="O66" s="75"/>
      <c r="P66" s="272"/>
      <c r="Q66" s="317"/>
      <c r="R66" s="317"/>
      <c r="S66" s="272"/>
      <c r="T66" s="272"/>
      <c r="U66" s="272"/>
      <c r="V66" s="272"/>
      <c r="W66" s="273"/>
    </row>
    <row r="67" spans="1:23" s="9" customFormat="1" x14ac:dyDescent="0.25">
      <c r="A67" s="267" t="s">
        <v>214</v>
      </c>
      <c r="B67" s="311"/>
      <c r="C67" s="50">
        <f t="shared" ref="C67:H67" si="14">SUMIF(C64:C65,"=x",$M64:$M65)</f>
        <v>0</v>
      </c>
      <c r="D67" s="12">
        <f t="shared" si="14"/>
        <v>0</v>
      </c>
      <c r="E67" s="12">
        <f t="shared" si="14"/>
        <v>0</v>
      </c>
      <c r="F67" s="12">
        <f t="shared" si="14"/>
        <v>0</v>
      </c>
      <c r="G67" s="12">
        <f t="shared" si="14"/>
        <v>1</v>
      </c>
      <c r="H67" s="76">
        <f t="shared" si="14"/>
        <v>9</v>
      </c>
      <c r="I67" s="306">
        <f>SUM(C67:H67)</f>
        <v>10</v>
      </c>
      <c r="J67" s="270"/>
      <c r="K67" s="270"/>
      <c r="L67" s="270"/>
      <c r="M67" s="270"/>
      <c r="N67" s="307"/>
      <c r="O67" s="77"/>
      <c r="P67" s="272"/>
      <c r="Q67" s="272"/>
      <c r="R67" s="272"/>
      <c r="S67" s="272"/>
      <c r="T67" s="272"/>
      <c r="U67" s="272"/>
      <c r="V67" s="272"/>
      <c r="W67" s="273"/>
    </row>
    <row r="68" spans="1:23" s="9" customFormat="1" x14ac:dyDescent="0.25">
      <c r="A68" s="274" t="s">
        <v>215</v>
      </c>
      <c r="B68" s="312"/>
      <c r="C68" s="51">
        <f t="shared" ref="C68:H68" si="15">SUMPRODUCT(--(C64:C65="x"),--($N64:$N65="K(5)"))</f>
        <v>0</v>
      </c>
      <c r="D68" s="27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78">
        <f t="shared" si="15"/>
        <v>0</v>
      </c>
      <c r="I68" s="309">
        <f>SUM(C68:H68)</f>
        <v>0</v>
      </c>
      <c r="J68" s="277"/>
      <c r="K68" s="277"/>
      <c r="L68" s="277"/>
      <c r="M68" s="277"/>
      <c r="N68" s="310"/>
      <c r="O68" s="79"/>
      <c r="P68" s="272"/>
      <c r="Q68" s="272"/>
      <c r="R68" s="272"/>
      <c r="S68" s="272"/>
      <c r="T68" s="272"/>
      <c r="U68" s="272"/>
      <c r="V68" s="272"/>
      <c r="W68" s="273"/>
    </row>
    <row r="69" spans="1:23" s="9" customFormat="1" ht="16.5" customHeight="1" thickBot="1" x14ac:dyDescent="0.3">
      <c r="A69" s="289" t="s">
        <v>233</v>
      </c>
      <c r="B69" s="313"/>
      <c r="C69" s="313"/>
      <c r="D69" s="313"/>
      <c r="E69" s="313"/>
      <c r="F69" s="53"/>
      <c r="G69" s="53"/>
      <c r="H69" s="84"/>
      <c r="I69" s="52"/>
      <c r="J69" s="45"/>
      <c r="K69" s="45"/>
      <c r="L69" s="45"/>
      <c r="M69" s="45"/>
      <c r="N69" s="46"/>
      <c r="O69" s="45"/>
      <c r="P69" s="134"/>
      <c r="Q69" s="131"/>
      <c r="R69" s="131"/>
      <c r="S69" s="131"/>
      <c r="T69" s="131"/>
      <c r="U69" s="131"/>
      <c r="V69" s="131"/>
      <c r="W69" s="132"/>
    </row>
    <row r="70" spans="1:23" s="9" customFormat="1" x14ac:dyDescent="0.25">
      <c r="A70" s="85"/>
      <c r="B70" s="15" t="s">
        <v>234</v>
      </c>
      <c r="C70" s="32"/>
      <c r="D70" s="17"/>
      <c r="E70" s="17" t="s">
        <v>212</v>
      </c>
      <c r="F70" s="17"/>
      <c r="G70" s="17" t="s">
        <v>212</v>
      </c>
      <c r="H70" s="83"/>
      <c r="I70" s="16"/>
      <c r="J70" s="17"/>
      <c r="K70" s="17"/>
      <c r="L70" s="83"/>
      <c r="M70" s="19">
        <v>9</v>
      </c>
      <c r="N70" s="19"/>
      <c r="O70" s="20"/>
      <c r="P70" s="21"/>
      <c r="Q70" s="23"/>
      <c r="R70" s="262"/>
      <c r="S70" s="20"/>
      <c r="T70" s="24"/>
      <c r="U70" s="20"/>
      <c r="V70" s="20"/>
      <c r="W70" s="86"/>
    </row>
    <row r="71" spans="1:23" s="9" customFormat="1" x14ac:dyDescent="0.25">
      <c r="A71" s="284" t="s">
        <v>213</v>
      </c>
      <c r="B71" s="314"/>
      <c r="C71" s="49">
        <f t="shared" ref="C71:H71" si="16">SUMIF(C70:C70,"=x",$I70:$I70)+SUMIF(C70:C70,"=x",$J70:$J70)+SUMIF(C70:C70,"=x",$K70:$K70)</f>
        <v>0</v>
      </c>
      <c r="D71" s="10">
        <f t="shared" si="16"/>
        <v>0</v>
      </c>
      <c r="E71" s="10">
        <f t="shared" si="16"/>
        <v>0</v>
      </c>
      <c r="F71" s="10">
        <f t="shared" si="16"/>
        <v>0</v>
      </c>
      <c r="G71" s="10">
        <f t="shared" si="16"/>
        <v>0</v>
      </c>
      <c r="H71" s="74">
        <f t="shared" si="16"/>
        <v>0</v>
      </c>
      <c r="I71" s="302">
        <f>SUM(C71:H71)</f>
        <v>0</v>
      </c>
      <c r="J71" s="303"/>
      <c r="K71" s="303"/>
      <c r="L71" s="303"/>
      <c r="M71" s="303"/>
      <c r="N71" s="304"/>
      <c r="O71" s="75"/>
      <c r="P71" s="272"/>
      <c r="Q71" s="272"/>
      <c r="R71" s="272"/>
      <c r="S71" s="272"/>
      <c r="T71" s="272"/>
      <c r="U71" s="272"/>
      <c r="V71" s="272"/>
      <c r="W71" s="273"/>
    </row>
    <row r="72" spans="1:23" s="9" customFormat="1" x14ac:dyDescent="0.25">
      <c r="A72" s="267" t="s">
        <v>214</v>
      </c>
      <c r="B72" s="311"/>
      <c r="C72" s="50"/>
      <c r="D72" s="12"/>
      <c r="E72" s="12">
        <v>7</v>
      </c>
      <c r="F72" s="12"/>
      <c r="G72" s="12">
        <v>2</v>
      </c>
      <c r="H72" s="76"/>
      <c r="I72" s="306">
        <f>SUM(C72:H72)</f>
        <v>9</v>
      </c>
      <c r="J72" s="270"/>
      <c r="K72" s="270"/>
      <c r="L72" s="270"/>
      <c r="M72" s="270"/>
      <c r="N72" s="307"/>
      <c r="O72" s="77"/>
      <c r="P72" s="272"/>
      <c r="Q72" s="272"/>
      <c r="R72" s="272"/>
      <c r="S72" s="272"/>
      <c r="T72" s="272"/>
      <c r="U72" s="272"/>
      <c r="V72" s="272"/>
      <c r="W72" s="273"/>
    </row>
    <row r="73" spans="1:23" s="9" customFormat="1" x14ac:dyDescent="0.25">
      <c r="A73" s="274" t="s">
        <v>215</v>
      </c>
      <c r="B73" s="312"/>
      <c r="C73" s="51">
        <f t="shared" ref="C73:H73" si="17">SUMPRODUCT(--(C70:C70="x"),--($N70:$N70="K(5)"))</f>
        <v>0</v>
      </c>
      <c r="D73" s="27">
        <f t="shared" si="17"/>
        <v>0</v>
      </c>
      <c r="E73" s="27">
        <f t="shared" si="17"/>
        <v>0</v>
      </c>
      <c r="F73" s="27">
        <f t="shared" si="17"/>
        <v>0</v>
      </c>
      <c r="G73" s="27">
        <f t="shared" si="17"/>
        <v>0</v>
      </c>
      <c r="H73" s="78">
        <f t="shared" si="17"/>
        <v>0</v>
      </c>
      <c r="I73" s="309">
        <f>SUM(C73:H73)</f>
        <v>0</v>
      </c>
      <c r="J73" s="277"/>
      <c r="K73" s="277"/>
      <c r="L73" s="277"/>
      <c r="M73" s="277"/>
      <c r="N73" s="310"/>
      <c r="O73" s="79"/>
      <c r="P73" s="272"/>
      <c r="Q73" s="272"/>
      <c r="R73" s="272"/>
      <c r="S73" s="272"/>
      <c r="T73" s="272"/>
      <c r="U73" s="272"/>
      <c r="V73" s="272"/>
      <c r="W73" s="273"/>
    </row>
    <row r="74" spans="1:23" s="9" customFormat="1" x14ac:dyDescent="0.25">
      <c r="A74" s="300" t="s">
        <v>235</v>
      </c>
      <c r="B74" s="300"/>
      <c r="C74" s="87"/>
      <c r="D74" s="88"/>
      <c r="E74" s="88"/>
      <c r="F74" s="88"/>
      <c r="G74" s="88"/>
      <c r="H74" s="89"/>
      <c r="I74" s="87"/>
      <c r="J74" s="88"/>
      <c r="K74" s="88"/>
      <c r="L74" s="88"/>
      <c r="M74" s="88"/>
      <c r="N74" s="89"/>
      <c r="O74" s="135"/>
      <c r="P74" s="90"/>
      <c r="Q74" s="135"/>
      <c r="R74" s="135"/>
      <c r="S74" s="135"/>
      <c r="T74" s="91"/>
      <c r="U74" s="91"/>
      <c r="V74" s="135"/>
      <c r="W74" s="92"/>
    </row>
    <row r="75" spans="1:23" s="9" customFormat="1" x14ac:dyDescent="0.25">
      <c r="A75" s="301" t="s">
        <v>213</v>
      </c>
      <c r="B75" s="301"/>
      <c r="C75" s="93"/>
      <c r="D75" s="94"/>
      <c r="E75" s="94"/>
      <c r="F75" s="94"/>
      <c r="G75" s="94"/>
      <c r="H75" s="95"/>
      <c r="I75" s="302">
        <f>SUM(C75:H75)</f>
        <v>0</v>
      </c>
      <c r="J75" s="303"/>
      <c r="K75" s="303"/>
      <c r="L75" s="303"/>
      <c r="M75" s="303"/>
      <c r="N75" s="304"/>
      <c r="O75" s="96"/>
      <c r="P75" s="97"/>
      <c r="Q75" s="96"/>
      <c r="R75" s="96"/>
      <c r="S75" s="96"/>
      <c r="T75" s="98"/>
      <c r="U75" s="98"/>
      <c r="V75" s="96"/>
      <c r="W75" s="99"/>
    </row>
    <row r="76" spans="1:23" s="9" customFormat="1" x14ac:dyDescent="0.25">
      <c r="A76" s="305" t="s">
        <v>214</v>
      </c>
      <c r="B76" s="305"/>
      <c r="C76" s="100">
        <f>SUMIF($A5:$A75,$A76,C5:C75)+SUMIF($A5:$A75,$A64,C5:C75)</f>
        <v>30</v>
      </c>
      <c r="D76" s="101">
        <f>SUMIF($A8:$A75,$A76,D8:D75)+SUMIF($A8:$A75,$A64,D8:D75)</f>
        <v>25</v>
      </c>
      <c r="E76" s="101">
        <f>SUMIF($A8:$A75,$A76,E8:E75)+SUMIF($A8:$A75,$A64,E8:E75)</f>
        <v>22</v>
      </c>
      <c r="F76" s="101">
        <f>SUMIF($A8:$A75,$A76,F8:F75)+SUMIF($A8:$A75,$A64,F8:F75)</f>
        <v>17</v>
      </c>
      <c r="G76" s="101">
        <f>SUMIF($A8:$A75,$A76,G8:G75)+SUMIF($A8:$A75,$A64,G8:G75)</f>
        <v>20</v>
      </c>
      <c r="H76" s="102">
        <f>SUMIF($A8:$A75,$A76,H8:H75)+SUMIF($A8:$A75,$A64,H8:H75)</f>
        <v>10</v>
      </c>
      <c r="I76" s="306">
        <f>SUM(C76:H76)</f>
        <v>124</v>
      </c>
      <c r="J76" s="270"/>
      <c r="K76" s="270"/>
      <c r="L76" s="270"/>
      <c r="M76" s="270"/>
      <c r="N76" s="307"/>
      <c r="O76" s="96"/>
      <c r="P76" s="97"/>
      <c r="Q76" s="96"/>
      <c r="R76" s="96"/>
      <c r="S76" s="96"/>
      <c r="T76" s="98"/>
      <c r="U76" s="98"/>
      <c r="V76" s="96"/>
      <c r="W76" s="99"/>
    </row>
    <row r="77" spans="1:23" s="9" customFormat="1" x14ac:dyDescent="0.25">
      <c r="A77" s="308" t="s">
        <v>215</v>
      </c>
      <c r="B77" s="308"/>
      <c r="C77" s="59">
        <f t="shared" ref="C77:H77" si="18">SUMIF($A5:$A76,$A77,C5:C76)+SUMIF($A5:$A76,$A65,C5:C76)</f>
        <v>5</v>
      </c>
      <c r="D77" s="59">
        <f t="shared" si="18"/>
        <v>5</v>
      </c>
      <c r="E77" s="59">
        <f t="shared" si="18"/>
        <v>2</v>
      </c>
      <c r="F77" s="59">
        <f t="shared" si="18"/>
        <v>3</v>
      </c>
      <c r="G77" s="59">
        <f t="shared" si="18"/>
        <v>5</v>
      </c>
      <c r="H77" s="59">
        <f t="shared" si="18"/>
        <v>1</v>
      </c>
      <c r="I77" s="309">
        <f>SUM(C77:H77)</f>
        <v>21</v>
      </c>
      <c r="J77" s="277"/>
      <c r="K77" s="277"/>
      <c r="L77" s="277"/>
      <c r="M77" s="277"/>
      <c r="N77" s="310"/>
      <c r="O77" s="96"/>
      <c r="P77" s="97"/>
      <c r="Q77" s="96"/>
      <c r="R77" s="96"/>
      <c r="S77" s="96"/>
      <c r="T77" s="98"/>
      <c r="U77" s="98"/>
      <c r="V77" s="96"/>
      <c r="W77" s="99"/>
    </row>
    <row r="78" spans="1:23" s="9" customFormat="1" ht="26.25" customHeight="1" thickBot="1" x14ac:dyDescent="0.3">
      <c r="A78" s="289" t="s">
        <v>236</v>
      </c>
      <c r="B78" s="290"/>
      <c r="C78" s="291"/>
      <c r="D78" s="292"/>
      <c r="E78" s="292"/>
      <c r="F78" s="292"/>
      <c r="G78" s="292"/>
      <c r="H78" s="293"/>
      <c r="I78" s="291"/>
      <c r="J78" s="292"/>
      <c r="K78" s="292"/>
      <c r="L78" s="292"/>
      <c r="M78" s="292"/>
      <c r="N78" s="293"/>
      <c r="O78" s="133"/>
      <c r="P78" s="294"/>
      <c r="Q78" s="282"/>
      <c r="R78" s="282"/>
      <c r="S78" s="282"/>
      <c r="T78" s="282"/>
      <c r="U78" s="282"/>
      <c r="V78" s="282"/>
      <c r="W78" s="283"/>
    </row>
    <row r="79" spans="1:23" s="9" customFormat="1" x14ac:dyDescent="0.25">
      <c r="A79" s="85" t="s">
        <v>170</v>
      </c>
      <c r="B79" s="167" t="s">
        <v>21</v>
      </c>
      <c r="C79" s="16" t="s">
        <v>212</v>
      </c>
      <c r="D79" s="17"/>
      <c r="E79" s="17"/>
      <c r="F79" s="17"/>
      <c r="G79" s="17"/>
      <c r="H79" s="18"/>
      <c r="I79" s="32"/>
      <c r="J79" s="17">
        <v>1</v>
      </c>
      <c r="K79" s="17"/>
      <c r="L79" s="83"/>
      <c r="M79" s="19">
        <v>1</v>
      </c>
      <c r="N79" s="166" t="s">
        <v>223</v>
      </c>
      <c r="O79" s="33"/>
      <c r="P79" s="208"/>
      <c r="Q79" s="209"/>
      <c r="R79" s="209"/>
      <c r="S79" s="20"/>
      <c r="T79" s="21"/>
      <c r="U79" s="20"/>
      <c r="V79" s="20"/>
      <c r="W79" s="25" t="s">
        <v>19</v>
      </c>
    </row>
    <row r="80" spans="1:23" s="9" customFormat="1" x14ac:dyDescent="0.25">
      <c r="A80" s="142" t="s">
        <v>171</v>
      </c>
      <c r="B80" s="210" t="s">
        <v>76</v>
      </c>
      <c r="C80" s="188"/>
      <c r="D80" s="189" t="s">
        <v>212</v>
      </c>
      <c r="E80" s="189"/>
      <c r="F80" s="189"/>
      <c r="G80" s="189"/>
      <c r="H80" s="190"/>
      <c r="I80" s="188"/>
      <c r="J80" s="189">
        <v>2</v>
      </c>
      <c r="K80" s="189"/>
      <c r="L80" s="190"/>
      <c r="M80" s="20">
        <v>4</v>
      </c>
      <c r="N80" s="256" t="s">
        <v>218</v>
      </c>
      <c r="O80" s="21" t="s">
        <v>220</v>
      </c>
      <c r="P80" s="211" t="s">
        <v>140</v>
      </c>
      <c r="Q80" s="211" t="s">
        <v>7</v>
      </c>
      <c r="R80" s="212"/>
      <c r="S80" s="213"/>
      <c r="U80" s="20"/>
      <c r="V80" s="145"/>
      <c r="W80" s="25" t="s">
        <v>8</v>
      </c>
    </row>
    <row r="81" spans="1:23" s="9" customFormat="1" x14ac:dyDescent="0.2">
      <c r="A81" s="214" t="s">
        <v>86</v>
      </c>
      <c r="B81" s="5" t="s">
        <v>87</v>
      </c>
      <c r="C81" s="147"/>
      <c r="D81" s="148" t="s">
        <v>212</v>
      </c>
      <c r="E81" s="148"/>
      <c r="F81" s="148"/>
      <c r="G81" s="148"/>
      <c r="H81" s="149"/>
      <c r="I81" s="156"/>
      <c r="J81" s="148">
        <v>2</v>
      </c>
      <c r="K81" s="148"/>
      <c r="L81" s="179"/>
      <c r="M81" s="20">
        <v>3</v>
      </c>
      <c r="N81" s="20" t="s">
        <v>218</v>
      </c>
      <c r="O81" s="21"/>
      <c r="P81" s="34"/>
      <c r="Q81" s="178"/>
      <c r="R81" s="34"/>
      <c r="S81" s="20"/>
      <c r="T81" s="20"/>
      <c r="U81" s="20"/>
      <c r="V81" s="20"/>
      <c r="W81" s="168" t="s">
        <v>172</v>
      </c>
    </row>
    <row r="82" spans="1:23" s="9" customFormat="1" x14ac:dyDescent="0.25">
      <c r="A82" s="85" t="s">
        <v>173</v>
      </c>
      <c r="B82" s="167" t="s">
        <v>80</v>
      </c>
      <c r="C82" s="147"/>
      <c r="D82" s="148"/>
      <c r="E82" s="148" t="s">
        <v>212</v>
      </c>
      <c r="F82" s="148"/>
      <c r="G82" s="148"/>
      <c r="H82" s="149"/>
      <c r="I82" s="156"/>
      <c r="J82" s="148">
        <v>1</v>
      </c>
      <c r="K82" s="148"/>
      <c r="L82" s="179"/>
      <c r="M82" s="20">
        <v>1</v>
      </c>
      <c r="N82" s="20" t="s">
        <v>223</v>
      </c>
      <c r="O82" s="21" t="s">
        <v>220</v>
      </c>
      <c r="P82" s="211" t="s">
        <v>3</v>
      </c>
      <c r="Q82" s="158" t="s">
        <v>225</v>
      </c>
      <c r="R82" s="158"/>
      <c r="S82" s="20"/>
      <c r="T82" s="21"/>
      <c r="U82" s="20"/>
      <c r="V82" s="20"/>
      <c r="W82" s="168" t="s">
        <v>24</v>
      </c>
    </row>
    <row r="83" spans="1:23" s="9" customFormat="1" ht="13.5" customHeight="1" x14ac:dyDescent="0.25">
      <c r="A83" s="85" t="s">
        <v>81</v>
      </c>
      <c r="B83" s="215" t="s">
        <v>82</v>
      </c>
      <c r="C83" s="147"/>
      <c r="D83" s="148"/>
      <c r="E83" s="148" t="s">
        <v>212</v>
      </c>
      <c r="F83" s="148"/>
      <c r="G83" s="148"/>
      <c r="H83" s="149"/>
      <c r="I83" s="156">
        <v>1</v>
      </c>
      <c r="J83" s="148"/>
      <c r="K83" s="148"/>
      <c r="L83" s="179"/>
      <c r="M83" s="20">
        <v>1</v>
      </c>
      <c r="N83" s="176" t="s">
        <v>217</v>
      </c>
      <c r="O83" s="33" t="s">
        <v>0</v>
      </c>
      <c r="P83" s="216" t="s">
        <v>140</v>
      </c>
      <c r="Q83" s="178" t="s">
        <v>7</v>
      </c>
      <c r="R83" s="141" t="s">
        <v>219</v>
      </c>
      <c r="S83" s="85" t="s">
        <v>83</v>
      </c>
      <c r="T83" s="217" t="s">
        <v>85</v>
      </c>
      <c r="U83" s="20"/>
      <c r="V83" s="20"/>
      <c r="W83" s="168" t="s">
        <v>84</v>
      </c>
    </row>
    <row r="84" spans="1:23" s="9" customFormat="1" ht="13.5" customHeight="1" x14ac:dyDescent="0.25">
      <c r="A84" s="85" t="s">
        <v>83</v>
      </c>
      <c r="B84" s="217" t="s">
        <v>85</v>
      </c>
      <c r="C84" s="147"/>
      <c r="D84" s="148"/>
      <c r="E84" s="148" t="s">
        <v>212</v>
      </c>
      <c r="F84" s="148"/>
      <c r="G84" s="148"/>
      <c r="H84" s="149"/>
      <c r="I84" s="156"/>
      <c r="J84" s="148">
        <v>2</v>
      </c>
      <c r="K84" s="148"/>
      <c r="L84" s="179"/>
      <c r="M84" s="20">
        <v>3</v>
      </c>
      <c r="N84" s="20" t="s">
        <v>218</v>
      </c>
      <c r="O84" s="141" t="s">
        <v>219</v>
      </c>
      <c r="P84" s="85" t="s">
        <v>81</v>
      </c>
      <c r="Q84" s="215" t="s">
        <v>82</v>
      </c>
      <c r="R84" s="263"/>
      <c r="S84" s="20"/>
      <c r="T84" s="21"/>
      <c r="U84" s="20"/>
      <c r="V84" s="20"/>
      <c r="W84" s="168" t="s">
        <v>84</v>
      </c>
    </row>
    <row r="85" spans="1:23" s="9" customFormat="1" x14ac:dyDescent="0.25">
      <c r="A85" s="85" t="s">
        <v>174</v>
      </c>
      <c r="B85" s="167" t="s">
        <v>88</v>
      </c>
      <c r="C85" s="147"/>
      <c r="D85" s="148"/>
      <c r="E85" s="148"/>
      <c r="F85" s="148" t="s">
        <v>212</v>
      </c>
      <c r="G85" s="148"/>
      <c r="H85" s="149"/>
      <c r="I85" s="156"/>
      <c r="J85" s="148">
        <v>1</v>
      </c>
      <c r="K85" s="148"/>
      <c r="L85" s="179"/>
      <c r="M85" s="20">
        <v>3</v>
      </c>
      <c r="N85" s="20" t="s">
        <v>218</v>
      </c>
      <c r="O85" s="20"/>
      <c r="P85" s="24"/>
      <c r="Q85" s="22"/>
      <c r="R85" s="22"/>
      <c r="S85" s="20"/>
      <c r="T85" s="21"/>
      <c r="U85" s="20"/>
      <c r="V85" s="20"/>
      <c r="W85" s="168" t="s">
        <v>89</v>
      </c>
    </row>
    <row r="86" spans="1:23" s="9" customFormat="1" x14ac:dyDescent="0.25">
      <c r="A86" s="85" t="s">
        <v>78</v>
      </c>
      <c r="B86" s="167" t="s">
        <v>79</v>
      </c>
      <c r="C86" s="147"/>
      <c r="D86" s="148"/>
      <c r="E86" s="148"/>
      <c r="F86" s="148" t="s">
        <v>212</v>
      </c>
      <c r="G86" s="148"/>
      <c r="H86" s="149"/>
      <c r="I86" s="156"/>
      <c r="J86" s="148"/>
      <c r="K86" s="148">
        <v>2</v>
      </c>
      <c r="L86" s="179"/>
      <c r="M86" s="20">
        <v>3</v>
      </c>
      <c r="N86" s="218" t="s">
        <v>218</v>
      </c>
      <c r="O86" s="141" t="s">
        <v>219</v>
      </c>
      <c r="P86" s="142" t="s">
        <v>62</v>
      </c>
      <c r="Q86" s="146" t="s">
        <v>63</v>
      </c>
      <c r="R86" s="146"/>
      <c r="S86" s="20"/>
      <c r="T86" s="21"/>
      <c r="U86" s="20"/>
      <c r="V86" s="20"/>
      <c r="W86" s="168" t="s">
        <v>168</v>
      </c>
    </row>
    <row r="87" spans="1:23" s="9" customFormat="1" ht="13.5" customHeight="1" x14ac:dyDescent="0.25">
      <c r="A87" s="85" t="s">
        <v>90</v>
      </c>
      <c r="B87" s="217" t="s">
        <v>91</v>
      </c>
      <c r="C87" s="147"/>
      <c r="D87" s="148"/>
      <c r="E87" s="148"/>
      <c r="F87" s="148" t="s">
        <v>212</v>
      </c>
      <c r="G87" s="148"/>
      <c r="H87" s="149"/>
      <c r="I87" s="156"/>
      <c r="J87" s="148">
        <v>2</v>
      </c>
      <c r="K87" s="148"/>
      <c r="L87" s="179"/>
      <c r="M87" s="20">
        <v>3</v>
      </c>
      <c r="N87" s="20" t="s">
        <v>218</v>
      </c>
      <c r="O87" s="21" t="s">
        <v>220</v>
      </c>
      <c r="P87" s="211" t="s">
        <v>16</v>
      </c>
      <c r="Q87" s="158" t="s">
        <v>237</v>
      </c>
      <c r="R87" s="158"/>
      <c r="S87" s="20"/>
      <c r="T87" s="21"/>
      <c r="U87" s="20"/>
      <c r="V87" s="20"/>
      <c r="W87" s="168" t="s">
        <v>137</v>
      </c>
    </row>
    <row r="88" spans="1:23" s="9" customFormat="1" ht="13.5" customHeight="1" x14ac:dyDescent="0.2">
      <c r="A88" s="85" t="s">
        <v>175</v>
      </c>
      <c r="B88" s="217" t="s">
        <v>92</v>
      </c>
      <c r="C88" s="147"/>
      <c r="D88" s="148"/>
      <c r="E88" s="148"/>
      <c r="F88" s="148" t="s">
        <v>212</v>
      </c>
      <c r="G88" s="148"/>
      <c r="H88" s="149"/>
      <c r="I88" s="156"/>
      <c r="J88" s="148"/>
      <c r="K88" s="148">
        <v>2</v>
      </c>
      <c r="L88" s="179"/>
      <c r="M88" s="20">
        <v>2</v>
      </c>
      <c r="N88" s="20" t="s">
        <v>218</v>
      </c>
      <c r="O88" s="33" t="s">
        <v>0</v>
      </c>
      <c r="P88" s="178" t="s">
        <v>155</v>
      </c>
      <c r="Q88" s="203" t="s">
        <v>156</v>
      </c>
      <c r="R88" s="146"/>
      <c r="S88" s="20"/>
      <c r="T88" s="21"/>
      <c r="U88" s="20"/>
      <c r="V88" s="20"/>
      <c r="W88" s="168" t="s">
        <v>64</v>
      </c>
    </row>
    <row r="89" spans="1:23" s="9" customFormat="1" x14ac:dyDescent="0.25">
      <c r="A89" s="142" t="s">
        <v>30</v>
      </c>
      <c r="B89" s="146" t="s">
        <v>31</v>
      </c>
      <c r="C89" s="147"/>
      <c r="D89" s="148"/>
      <c r="E89" s="148"/>
      <c r="F89" s="148" t="s">
        <v>212</v>
      </c>
      <c r="G89" s="148"/>
      <c r="H89" s="149"/>
      <c r="I89" s="147"/>
      <c r="J89" s="148">
        <v>1</v>
      </c>
      <c r="K89" s="148"/>
      <c r="L89" s="179"/>
      <c r="M89" s="20">
        <v>2</v>
      </c>
      <c r="N89" s="20" t="s">
        <v>218</v>
      </c>
      <c r="O89" s="33" t="s">
        <v>0</v>
      </c>
      <c r="P89" s="178" t="s">
        <v>32</v>
      </c>
      <c r="Q89" s="164" t="s">
        <v>48</v>
      </c>
      <c r="R89" s="165"/>
      <c r="S89" s="20"/>
      <c r="T89" s="24"/>
      <c r="U89" s="20"/>
      <c r="V89" s="20"/>
      <c r="W89" s="25" t="s">
        <v>255</v>
      </c>
    </row>
    <row r="90" spans="1:23" s="9" customFormat="1" x14ac:dyDescent="0.25">
      <c r="A90" s="85" t="s">
        <v>176</v>
      </c>
      <c r="B90" s="167" t="s">
        <v>95</v>
      </c>
      <c r="C90" s="147"/>
      <c r="D90" s="148"/>
      <c r="E90" s="148"/>
      <c r="F90" s="148" t="s">
        <v>212</v>
      </c>
      <c r="G90" s="148"/>
      <c r="H90" s="149"/>
      <c r="I90" s="156">
        <v>2</v>
      </c>
      <c r="J90" s="148"/>
      <c r="K90" s="148"/>
      <c r="L90" s="179"/>
      <c r="M90" s="20">
        <v>2</v>
      </c>
      <c r="N90" s="20" t="s">
        <v>217</v>
      </c>
      <c r="O90" s="33"/>
      <c r="P90" s="178"/>
      <c r="Q90" s="164"/>
      <c r="R90" s="164"/>
      <c r="S90" s="20"/>
      <c r="T90" s="21"/>
      <c r="U90" s="20"/>
      <c r="V90" s="20"/>
      <c r="W90" s="168" t="s">
        <v>177</v>
      </c>
    </row>
    <row r="91" spans="1:23" s="9" customFormat="1" x14ac:dyDescent="0.25">
      <c r="A91" s="142" t="s">
        <v>40</v>
      </c>
      <c r="B91" s="25" t="s">
        <v>41</v>
      </c>
      <c r="C91" s="147"/>
      <c r="D91" s="148"/>
      <c r="E91" s="148"/>
      <c r="F91" s="148"/>
      <c r="G91" s="148" t="s">
        <v>212</v>
      </c>
      <c r="H91" s="149"/>
      <c r="I91" s="147"/>
      <c r="J91" s="148"/>
      <c r="K91" s="148">
        <v>2</v>
      </c>
      <c r="L91" s="149"/>
      <c r="M91" s="20">
        <v>3</v>
      </c>
      <c r="N91" s="20" t="s">
        <v>218</v>
      </c>
      <c r="O91" s="141"/>
      <c r="P91" s="142"/>
      <c r="Q91" s="25"/>
      <c r="R91" s="219"/>
      <c r="S91" s="178"/>
      <c r="T91" s="113"/>
      <c r="U91" s="20"/>
      <c r="V91" s="20"/>
      <c r="W91" s="25" t="s">
        <v>14</v>
      </c>
    </row>
    <row r="92" spans="1:23" s="9" customFormat="1" x14ac:dyDescent="0.25">
      <c r="A92" s="85" t="s">
        <v>178</v>
      </c>
      <c r="B92" s="167" t="s">
        <v>93</v>
      </c>
      <c r="C92" s="147"/>
      <c r="D92" s="148"/>
      <c r="E92" s="148"/>
      <c r="F92" s="148"/>
      <c r="G92" s="148" t="s">
        <v>212</v>
      </c>
      <c r="H92" s="149"/>
      <c r="I92" s="156"/>
      <c r="J92" s="148"/>
      <c r="K92" s="148">
        <v>3</v>
      </c>
      <c r="L92" s="179"/>
      <c r="M92" s="20">
        <v>5</v>
      </c>
      <c r="N92" s="20" t="s">
        <v>218</v>
      </c>
      <c r="O92" s="182" t="s">
        <v>0</v>
      </c>
      <c r="P92" s="178" t="s">
        <v>65</v>
      </c>
      <c r="Q92" s="48" t="s">
        <v>66</v>
      </c>
      <c r="R92" s="25"/>
      <c r="S92" s="20"/>
      <c r="T92" s="21"/>
      <c r="U92" s="20"/>
      <c r="V92" s="20"/>
      <c r="W92" s="168" t="s">
        <v>94</v>
      </c>
    </row>
    <row r="93" spans="1:23" s="9" customFormat="1" ht="13.5" customHeight="1" x14ac:dyDescent="0.25">
      <c r="A93" s="85" t="s">
        <v>179</v>
      </c>
      <c r="B93" s="217" t="s">
        <v>96</v>
      </c>
      <c r="C93" s="147"/>
      <c r="D93" s="148"/>
      <c r="E93" s="148"/>
      <c r="F93" s="148"/>
      <c r="G93" s="148"/>
      <c r="H93" s="149" t="s">
        <v>212</v>
      </c>
      <c r="I93" s="156"/>
      <c r="J93" s="148"/>
      <c r="K93" s="148">
        <v>2</v>
      </c>
      <c r="L93" s="179"/>
      <c r="M93" s="20">
        <v>3</v>
      </c>
      <c r="N93" s="20" t="s">
        <v>218</v>
      </c>
      <c r="O93" s="182" t="s">
        <v>0</v>
      </c>
      <c r="P93" s="178" t="s">
        <v>68</v>
      </c>
      <c r="Q93" s="48" t="s">
        <v>69</v>
      </c>
      <c r="R93" s="25"/>
      <c r="S93" s="20"/>
      <c r="T93" s="21"/>
      <c r="U93" s="20"/>
      <c r="V93" s="20"/>
      <c r="W93" s="168" t="s">
        <v>168</v>
      </c>
    </row>
    <row r="94" spans="1:23" s="9" customFormat="1" x14ac:dyDescent="0.25">
      <c r="A94" s="85" t="s">
        <v>180</v>
      </c>
      <c r="B94" s="167" t="s">
        <v>97</v>
      </c>
      <c r="C94" s="147"/>
      <c r="D94" s="148"/>
      <c r="E94" s="148"/>
      <c r="F94" s="148"/>
      <c r="G94" s="148"/>
      <c r="H94" s="149" t="s">
        <v>212</v>
      </c>
      <c r="I94" s="156"/>
      <c r="J94" s="148">
        <v>1</v>
      </c>
      <c r="K94" s="148"/>
      <c r="L94" s="179"/>
      <c r="M94" s="20">
        <v>1</v>
      </c>
      <c r="N94" s="20" t="s">
        <v>218</v>
      </c>
      <c r="O94" s="141"/>
      <c r="P94" s="85"/>
      <c r="Q94" s="25"/>
      <c r="R94" s="141"/>
      <c r="S94" s="85"/>
      <c r="T94" s="220"/>
      <c r="U94" s="20"/>
      <c r="V94" s="20"/>
      <c r="W94" s="168" t="s">
        <v>45</v>
      </c>
    </row>
    <row r="95" spans="1:23" s="9" customFormat="1" x14ac:dyDescent="0.25">
      <c r="A95" s="85" t="s">
        <v>181</v>
      </c>
      <c r="B95" s="167" t="s">
        <v>98</v>
      </c>
      <c r="C95" s="147"/>
      <c r="D95" s="148"/>
      <c r="E95" s="148"/>
      <c r="F95" s="148"/>
      <c r="G95" s="148"/>
      <c r="H95" s="149" t="s">
        <v>212</v>
      </c>
      <c r="I95" s="156">
        <v>1</v>
      </c>
      <c r="J95" s="148"/>
      <c r="K95" s="148"/>
      <c r="L95" s="179"/>
      <c r="M95" s="20">
        <v>3</v>
      </c>
      <c r="N95" s="20" t="s">
        <v>217</v>
      </c>
      <c r="O95" s="21" t="s">
        <v>220</v>
      </c>
      <c r="P95" s="157" t="s">
        <v>22</v>
      </c>
      <c r="Q95" s="158" t="s">
        <v>238</v>
      </c>
      <c r="R95" s="158"/>
      <c r="S95" s="20"/>
      <c r="T95" s="21"/>
      <c r="U95" s="20"/>
      <c r="V95" s="20"/>
      <c r="W95" s="168" t="s">
        <v>5</v>
      </c>
    </row>
    <row r="96" spans="1:23" s="9" customFormat="1" x14ac:dyDescent="0.25">
      <c r="A96" s="85" t="s">
        <v>99</v>
      </c>
      <c r="B96" s="167" t="s">
        <v>100</v>
      </c>
      <c r="C96" s="147"/>
      <c r="D96" s="148"/>
      <c r="E96" s="148"/>
      <c r="F96" s="148"/>
      <c r="G96" s="148"/>
      <c r="H96" s="149" t="s">
        <v>212</v>
      </c>
      <c r="I96" s="156"/>
      <c r="J96" s="148">
        <v>2</v>
      </c>
      <c r="K96" s="148"/>
      <c r="L96" s="179"/>
      <c r="M96" s="20">
        <v>3</v>
      </c>
      <c r="N96" s="20" t="s">
        <v>218</v>
      </c>
      <c r="O96" s="21" t="s">
        <v>220</v>
      </c>
      <c r="P96" s="157" t="s">
        <v>22</v>
      </c>
      <c r="Q96" s="158" t="s">
        <v>238</v>
      </c>
      <c r="R96" s="158"/>
      <c r="S96" s="20"/>
      <c r="T96" s="21"/>
      <c r="U96" s="20"/>
      <c r="V96" s="20"/>
      <c r="W96" s="168" t="s">
        <v>182</v>
      </c>
    </row>
    <row r="97" spans="1:23" s="9" customFormat="1" x14ac:dyDescent="0.25">
      <c r="A97" s="85" t="s">
        <v>183</v>
      </c>
      <c r="B97" s="167" t="s">
        <v>101</v>
      </c>
      <c r="C97" s="147"/>
      <c r="D97" s="148"/>
      <c r="E97" s="148"/>
      <c r="F97" s="148"/>
      <c r="G97" s="148"/>
      <c r="H97" s="149" t="s">
        <v>212</v>
      </c>
      <c r="I97" s="156"/>
      <c r="J97" s="148">
        <v>1</v>
      </c>
      <c r="K97" s="148"/>
      <c r="L97" s="179"/>
      <c r="M97" s="20">
        <v>3</v>
      </c>
      <c r="N97" s="20" t="s">
        <v>218</v>
      </c>
      <c r="O97" s="141"/>
      <c r="P97" s="85"/>
      <c r="Q97" s="25"/>
      <c r="R97" s="25"/>
      <c r="S97" s="20"/>
      <c r="T97" s="21"/>
      <c r="U97" s="20"/>
      <c r="V97" s="20"/>
      <c r="W97" s="168" t="s">
        <v>55</v>
      </c>
    </row>
    <row r="98" spans="1:23" s="9" customFormat="1" ht="13.5" customHeight="1" x14ac:dyDescent="0.25">
      <c r="A98" s="85" t="s">
        <v>184</v>
      </c>
      <c r="B98" s="217" t="s">
        <v>102</v>
      </c>
      <c r="C98" s="147"/>
      <c r="D98" s="148"/>
      <c r="E98" s="148"/>
      <c r="F98" s="148"/>
      <c r="G98" s="148"/>
      <c r="H98" s="149" t="s">
        <v>212</v>
      </c>
      <c r="I98" s="156"/>
      <c r="J98" s="148"/>
      <c r="K98" s="148">
        <v>2</v>
      </c>
      <c r="L98" s="179"/>
      <c r="M98" s="20">
        <v>3</v>
      </c>
      <c r="N98" s="20" t="s">
        <v>218</v>
      </c>
      <c r="O98" s="24"/>
      <c r="P98" s="85"/>
      <c r="Q98" s="48"/>
      <c r="R98" s="48"/>
      <c r="S98" s="20"/>
      <c r="T98" s="21"/>
      <c r="U98" s="20"/>
      <c r="V98" s="20"/>
      <c r="W98" s="168" t="s">
        <v>103</v>
      </c>
    </row>
    <row r="99" spans="1:23" s="9" customFormat="1" ht="13.5" thickBot="1" x14ac:dyDescent="0.25">
      <c r="A99" s="221" t="s">
        <v>104</v>
      </c>
      <c r="B99" s="222" t="s">
        <v>105</v>
      </c>
      <c r="C99" s="36"/>
      <c r="D99" s="37"/>
      <c r="E99" s="37"/>
      <c r="F99" s="37"/>
      <c r="G99" s="37"/>
      <c r="H99" s="38" t="s">
        <v>212</v>
      </c>
      <c r="I99" s="223"/>
      <c r="J99" s="37">
        <v>2</v>
      </c>
      <c r="K99" s="37"/>
      <c r="L99" s="58"/>
      <c r="M99" s="39">
        <v>4</v>
      </c>
      <c r="N99" s="20" t="s">
        <v>218</v>
      </c>
      <c r="O99" s="21" t="s">
        <v>220</v>
      </c>
      <c r="P99" s="248" t="s">
        <v>86</v>
      </c>
      <c r="Q99" s="249" t="s">
        <v>87</v>
      </c>
      <c r="R99" s="224"/>
      <c r="S99" s="20"/>
      <c r="T99" s="21"/>
      <c r="U99" s="20"/>
      <c r="V99" s="20"/>
      <c r="W99" s="168" t="s">
        <v>172</v>
      </c>
    </row>
    <row r="100" spans="1:23" s="9" customFormat="1" x14ac:dyDescent="0.25">
      <c r="A100" s="295" t="s">
        <v>213</v>
      </c>
      <c r="B100" s="296"/>
      <c r="C100" s="26">
        <f t="shared" ref="C100:H100" si="19">SUMIF(C79:C99,"=x",$I79:$I99)+SUMIF(C79:C99,"=x",$J79:$J99)+SUMIF(C79:C99,"=x",$K79:$K99)</f>
        <v>1</v>
      </c>
      <c r="D100" s="26">
        <f t="shared" si="19"/>
        <v>4</v>
      </c>
      <c r="E100" s="26">
        <f t="shared" si="19"/>
        <v>4</v>
      </c>
      <c r="F100" s="26">
        <f t="shared" si="19"/>
        <v>10</v>
      </c>
      <c r="G100" s="26">
        <f t="shared" si="19"/>
        <v>5</v>
      </c>
      <c r="H100" s="26">
        <f t="shared" si="19"/>
        <v>11</v>
      </c>
      <c r="I100" s="297">
        <f>SUM(C100:H100)</f>
        <v>35</v>
      </c>
      <c r="J100" s="298"/>
      <c r="K100" s="298"/>
      <c r="L100" s="298"/>
      <c r="M100" s="298"/>
      <c r="N100" s="299"/>
      <c r="O100" s="11"/>
      <c r="P100" s="272"/>
      <c r="Q100" s="272"/>
      <c r="R100" s="272"/>
      <c r="S100" s="272"/>
      <c r="T100" s="272"/>
      <c r="U100" s="272"/>
      <c r="V100" s="272"/>
      <c r="W100" s="273"/>
    </row>
    <row r="101" spans="1:23" s="9" customFormat="1" x14ac:dyDescent="0.25">
      <c r="A101" s="267" t="s">
        <v>214</v>
      </c>
      <c r="B101" s="268"/>
      <c r="C101" s="12">
        <f t="shared" ref="C101:H101" si="20">SUMIF(C79:C99,"=x",$M79:$M99)</f>
        <v>1</v>
      </c>
      <c r="D101" s="12">
        <f t="shared" si="20"/>
        <v>7</v>
      </c>
      <c r="E101" s="12">
        <f t="shared" si="20"/>
        <v>5</v>
      </c>
      <c r="F101" s="12">
        <f t="shared" si="20"/>
        <v>15</v>
      </c>
      <c r="G101" s="12">
        <f t="shared" si="20"/>
        <v>8</v>
      </c>
      <c r="H101" s="12">
        <f t="shared" si="20"/>
        <v>20</v>
      </c>
      <c r="I101" s="269">
        <f>SUM(C101:H101)</f>
        <v>56</v>
      </c>
      <c r="J101" s="270"/>
      <c r="K101" s="270"/>
      <c r="L101" s="270"/>
      <c r="M101" s="270"/>
      <c r="N101" s="271"/>
      <c r="O101" s="13"/>
      <c r="P101" s="272"/>
      <c r="Q101" s="272"/>
      <c r="R101" s="272"/>
      <c r="S101" s="272"/>
      <c r="T101" s="272"/>
      <c r="U101" s="272"/>
      <c r="V101" s="272"/>
      <c r="W101" s="273"/>
    </row>
    <row r="102" spans="1:23" s="9" customFormat="1" x14ac:dyDescent="0.25">
      <c r="A102" s="274" t="s">
        <v>215</v>
      </c>
      <c r="B102" s="275"/>
      <c r="C102" s="27">
        <f t="shared" ref="C102:H102" si="21">SUMPRODUCT(--(C79:C99="x"),--($N79:$N99="K(5)"))</f>
        <v>0</v>
      </c>
      <c r="D102" s="27">
        <f t="shared" si="21"/>
        <v>0</v>
      </c>
      <c r="E102" s="27">
        <f t="shared" si="21"/>
        <v>1</v>
      </c>
      <c r="F102" s="27">
        <f t="shared" si="21"/>
        <v>1</v>
      </c>
      <c r="G102" s="27">
        <f t="shared" si="21"/>
        <v>0</v>
      </c>
      <c r="H102" s="27">
        <f t="shared" si="21"/>
        <v>1</v>
      </c>
      <c r="I102" s="276">
        <f>SUM(C102:H102)</f>
        <v>3</v>
      </c>
      <c r="J102" s="277"/>
      <c r="K102" s="277"/>
      <c r="L102" s="277"/>
      <c r="M102" s="277"/>
      <c r="N102" s="278"/>
      <c r="O102" s="14"/>
      <c r="P102" s="272"/>
      <c r="Q102" s="272"/>
      <c r="R102" s="272"/>
      <c r="S102" s="272"/>
      <c r="T102" s="272"/>
      <c r="U102" s="272"/>
      <c r="V102" s="272"/>
      <c r="W102" s="273"/>
    </row>
    <row r="103" spans="1:23" s="9" customFormat="1" x14ac:dyDescent="0.25">
      <c r="A103" s="279" t="s">
        <v>239</v>
      </c>
      <c r="B103" s="280"/>
      <c r="C103" s="281"/>
      <c r="D103" s="281"/>
      <c r="E103" s="281"/>
      <c r="F103" s="281"/>
      <c r="G103" s="281"/>
      <c r="H103" s="281"/>
      <c r="I103" s="282"/>
      <c r="J103" s="282"/>
      <c r="K103" s="282"/>
      <c r="L103" s="282"/>
      <c r="M103" s="282"/>
      <c r="N103" s="282"/>
      <c r="O103" s="131"/>
      <c r="P103" s="282"/>
      <c r="Q103" s="282"/>
      <c r="R103" s="282"/>
      <c r="S103" s="282"/>
      <c r="T103" s="282"/>
      <c r="U103" s="282"/>
      <c r="V103" s="282"/>
      <c r="W103" s="283"/>
    </row>
    <row r="104" spans="1:23" s="9" customFormat="1" x14ac:dyDescent="0.25">
      <c r="A104" s="284" t="s">
        <v>213</v>
      </c>
      <c r="B104" s="285"/>
      <c r="C104" s="103"/>
      <c r="D104" s="103"/>
      <c r="E104" s="103"/>
      <c r="F104" s="103"/>
      <c r="G104" s="103"/>
      <c r="H104" s="103"/>
      <c r="I104" s="286">
        <f>SUM(C104:H104)</f>
        <v>0</v>
      </c>
      <c r="J104" s="287"/>
      <c r="K104" s="287"/>
      <c r="L104" s="287"/>
      <c r="M104" s="287"/>
      <c r="N104" s="288"/>
      <c r="O104" s="11"/>
      <c r="P104" s="272"/>
      <c r="Q104" s="272"/>
      <c r="R104" s="272"/>
      <c r="S104" s="272"/>
      <c r="T104" s="272"/>
      <c r="U104" s="272"/>
      <c r="V104" s="272"/>
      <c r="W104" s="273"/>
    </row>
    <row r="105" spans="1:23" s="9" customFormat="1" x14ac:dyDescent="0.25">
      <c r="A105" s="267" t="s">
        <v>214</v>
      </c>
      <c r="B105" s="268"/>
      <c r="C105" s="12">
        <f t="shared" ref="C105:H106" si="22">C76+C101</f>
        <v>31</v>
      </c>
      <c r="D105" s="12">
        <f t="shared" si="22"/>
        <v>32</v>
      </c>
      <c r="E105" s="12">
        <f t="shared" si="22"/>
        <v>27</v>
      </c>
      <c r="F105" s="12">
        <f t="shared" si="22"/>
        <v>32</v>
      </c>
      <c r="G105" s="12">
        <f t="shared" si="22"/>
        <v>28</v>
      </c>
      <c r="H105" s="12">
        <f t="shared" si="22"/>
        <v>30</v>
      </c>
      <c r="I105" s="269">
        <f>SUM(C105:H105)</f>
        <v>180</v>
      </c>
      <c r="J105" s="270"/>
      <c r="K105" s="270"/>
      <c r="L105" s="270"/>
      <c r="M105" s="270"/>
      <c r="N105" s="271"/>
      <c r="O105" s="13"/>
      <c r="P105" s="272"/>
      <c r="Q105" s="272"/>
      <c r="R105" s="272"/>
      <c r="S105" s="272"/>
      <c r="T105" s="272"/>
      <c r="U105" s="272"/>
      <c r="V105" s="272"/>
      <c r="W105" s="273"/>
    </row>
    <row r="106" spans="1:23" s="9" customFormat="1" x14ac:dyDescent="0.25">
      <c r="A106" s="274" t="s">
        <v>215</v>
      </c>
      <c r="B106" s="275"/>
      <c r="C106" s="27">
        <f t="shared" si="22"/>
        <v>5</v>
      </c>
      <c r="D106" s="27">
        <f t="shared" si="22"/>
        <v>5</v>
      </c>
      <c r="E106" s="27">
        <f t="shared" si="22"/>
        <v>3</v>
      </c>
      <c r="F106" s="27">
        <f t="shared" si="22"/>
        <v>4</v>
      </c>
      <c r="G106" s="27">
        <f t="shared" si="22"/>
        <v>5</v>
      </c>
      <c r="H106" s="27">
        <f t="shared" si="22"/>
        <v>2</v>
      </c>
      <c r="I106" s="276">
        <f>SUM(C106:H106)</f>
        <v>24</v>
      </c>
      <c r="J106" s="277"/>
      <c r="K106" s="277"/>
      <c r="L106" s="277"/>
      <c r="M106" s="277"/>
      <c r="N106" s="278"/>
      <c r="O106" s="14"/>
      <c r="P106" s="272"/>
      <c r="Q106" s="272"/>
      <c r="R106" s="272"/>
      <c r="S106" s="272"/>
      <c r="T106" s="272"/>
      <c r="U106" s="272"/>
      <c r="V106" s="272"/>
      <c r="W106" s="273"/>
    </row>
    <row r="107" spans="1:23" s="9" customFormat="1" x14ac:dyDescent="0.2">
      <c r="P107" s="4"/>
      <c r="Q107" s="4"/>
      <c r="R107" s="4"/>
      <c r="S107" s="4"/>
      <c r="T107" s="4"/>
      <c r="U107" s="4"/>
      <c r="V107" s="4"/>
      <c r="W107" s="4"/>
    </row>
    <row r="108" spans="1:23" s="9" customFormat="1" x14ac:dyDescent="0.2">
      <c r="A108" s="385" t="s">
        <v>262</v>
      </c>
      <c r="P108" s="4"/>
      <c r="Q108" s="4"/>
      <c r="R108" s="4"/>
      <c r="S108" s="4"/>
      <c r="T108" s="4"/>
      <c r="U108" s="4"/>
      <c r="V108" s="4"/>
      <c r="W108" s="4"/>
    </row>
    <row r="109" spans="1:23" s="9" customFormat="1" x14ac:dyDescent="0.2">
      <c r="P109" s="4"/>
      <c r="Q109" s="4"/>
      <c r="R109" s="4"/>
      <c r="S109" s="4"/>
      <c r="T109" s="4"/>
      <c r="U109" s="4"/>
      <c r="V109" s="4"/>
      <c r="W109" s="4"/>
    </row>
    <row r="110" spans="1:23" s="9" customFormat="1" x14ac:dyDescent="0.2">
      <c r="A110" s="104" t="s">
        <v>240</v>
      </c>
      <c r="B110" s="5"/>
      <c r="C110" s="4"/>
      <c r="D110" s="105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4"/>
      <c r="V110" s="4"/>
      <c r="W110" s="4"/>
    </row>
    <row r="111" spans="1:23" s="9" customFormat="1" x14ac:dyDescent="0.2">
      <c r="A111" s="106" t="s">
        <v>241</v>
      </c>
      <c r="B111" s="5"/>
      <c r="C111" s="105"/>
      <c r="D111" s="4"/>
      <c r="E111" s="107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4"/>
      <c r="V111" s="4"/>
      <c r="W111" s="4"/>
    </row>
    <row r="112" spans="1:23" s="109" customFormat="1" x14ac:dyDescent="0.2">
      <c r="A112" s="106" t="s">
        <v>242</v>
      </c>
      <c r="B112" s="5"/>
      <c r="C112" s="105"/>
      <c r="D112" s="108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4"/>
      <c r="V112" s="4"/>
      <c r="W112" s="4"/>
    </row>
    <row r="113" spans="1:23" s="109" customFormat="1" x14ac:dyDescent="0.2">
      <c r="A113" s="106" t="s">
        <v>243</v>
      </c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4"/>
      <c r="V113" s="4"/>
      <c r="W113" s="4"/>
    </row>
    <row r="114" spans="1:23" s="109" customFormat="1" x14ac:dyDescent="0.2">
      <c r="A114" s="106" t="s">
        <v>244</v>
      </c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4"/>
      <c r="V114" s="4"/>
      <c r="W114" s="4"/>
    </row>
    <row r="115" spans="1:23" s="9" customFormat="1" x14ac:dyDescent="0.2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4"/>
      <c r="V115" s="4"/>
      <c r="W115" s="4"/>
    </row>
    <row r="116" spans="1:23" s="9" customFormat="1" x14ac:dyDescent="0.2">
      <c r="A116" s="104" t="s">
        <v>245</v>
      </c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4"/>
      <c r="V116" s="4"/>
      <c r="W116" s="4"/>
    </row>
    <row r="117" spans="1:23" s="9" customFormat="1" x14ac:dyDescent="0.2">
      <c r="A117" s="110" t="s">
        <v>246</v>
      </c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4"/>
      <c r="V117" s="4"/>
      <c r="W117" s="4"/>
    </row>
    <row r="118" spans="1:23" s="9" customFormat="1" x14ac:dyDescent="0.2">
      <c r="A118" s="111" t="s">
        <v>247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4"/>
      <c r="V118" s="4"/>
      <c r="W118" s="4"/>
    </row>
    <row r="119" spans="1:23" s="9" customFormat="1" x14ac:dyDescent="0.2">
      <c r="A119" s="106" t="s">
        <v>248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4"/>
      <c r="V119" s="4"/>
      <c r="W119" s="4"/>
    </row>
    <row r="120" spans="1:23" s="9" customFormat="1" x14ac:dyDescent="0.2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4"/>
      <c r="V120" s="4"/>
      <c r="W120" s="4"/>
    </row>
    <row r="121" spans="1:23" s="109" customFormat="1" x14ac:dyDescent="0.2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4"/>
      <c r="V121" s="4"/>
      <c r="W121" s="4"/>
    </row>
    <row r="122" spans="1:23" s="109" customFormat="1" x14ac:dyDescent="0.2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4"/>
      <c r="V122" s="4"/>
      <c r="W122" s="4"/>
    </row>
    <row r="123" spans="1:23" s="109" customFormat="1" x14ac:dyDescent="0.2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4"/>
      <c r="V123" s="4"/>
      <c r="W123" s="4"/>
    </row>
    <row r="124" spans="1:23" s="109" customFormat="1" x14ac:dyDescent="0.2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4"/>
      <c r="V124" s="4"/>
      <c r="W124" s="4"/>
    </row>
    <row r="125" spans="1:23" s="109" customFormat="1" x14ac:dyDescent="0.2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4"/>
      <c r="V125" s="4"/>
      <c r="W125" s="4"/>
    </row>
    <row r="126" spans="1:23" s="112" customFormat="1" x14ac:dyDescent="0.2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4"/>
      <c r="V126" s="4"/>
      <c r="W126" s="4"/>
    </row>
    <row r="127" spans="1:23" s="113" customFormat="1" x14ac:dyDescent="0.2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4"/>
      <c r="V127" s="4"/>
      <c r="W127" s="4"/>
    </row>
    <row r="128" spans="1:23" s="9" customFormat="1" x14ac:dyDescent="0.2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4"/>
      <c r="V128" s="4"/>
      <c r="W128" s="4"/>
    </row>
    <row r="129" spans="1:23" s="9" customFormat="1" x14ac:dyDescent="0.2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4"/>
      <c r="V129" s="4"/>
      <c r="W129" s="4"/>
    </row>
    <row r="130" spans="1:23" s="9" customFormat="1" x14ac:dyDescent="0.2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4"/>
      <c r="V130" s="4"/>
      <c r="W130" s="4"/>
    </row>
    <row r="131" spans="1:23" s="109" customFormat="1" x14ac:dyDescent="0.2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4"/>
      <c r="V131" s="4"/>
      <c r="W131" s="4"/>
    </row>
    <row r="132" spans="1:23" s="9" customFormat="1" x14ac:dyDescent="0.2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4"/>
      <c r="V132" s="4"/>
      <c r="W132" s="4"/>
    </row>
    <row r="133" spans="1:23" s="9" customFormat="1" x14ac:dyDescent="0.2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4"/>
      <c r="V133" s="4"/>
      <c r="W133" s="4"/>
    </row>
    <row r="134" spans="1:23" s="9" customFormat="1" x14ac:dyDescent="0.2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4"/>
      <c r="V134" s="4"/>
      <c r="W134" s="4"/>
    </row>
    <row r="135" spans="1:23" s="9" customFormat="1" x14ac:dyDescent="0.2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4"/>
      <c r="V135" s="4"/>
      <c r="W135" s="4"/>
    </row>
    <row r="136" spans="1:23" s="9" customFormat="1" x14ac:dyDescent="0.2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4"/>
      <c r="V136" s="4"/>
      <c r="W136" s="4"/>
    </row>
    <row r="137" spans="1:23" s="9" customFormat="1" x14ac:dyDescent="0.2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4"/>
      <c r="V137" s="4"/>
      <c r="W137" s="4"/>
    </row>
    <row r="138" spans="1:23" s="9" customFormat="1" x14ac:dyDescent="0.2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4"/>
      <c r="V138" s="4"/>
      <c r="W138" s="4"/>
    </row>
    <row r="139" spans="1:23" s="9" customFormat="1" x14ac:dyDescent="0.2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4"/>
      <c r="V139" s="4"/>
      <c r="W139" s="4"/>
    </row>
    <row r="140" spans="1:23" s="109" customFormat="1" x14ac:dyDescent="0.2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4"/>
      <c r="V140" s="4"/>
      <c r="W140" s="4"/>
    </row>
    <row r="141" spans="1:23" s="109" customFormat="1" x14ac:dyDescent="0.2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4"/>
      <c r="V141" s="4"/>
      <c r="W141" s="4"/>
    </row>
    <row r="142" spans="1:23" s="109" customFormat="1" x14ac:dyDescent="0.2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4"/>
      <c r="V142" s="4"/>
      <c r="W142" s="4"/>
    </row>
    <row r="143" spans="1:23" s="109" customFormat="1" x14ac:dyDescent="0.2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4"/>
      <c r="V143" s="4"/>
      <c r="W143" s="4"/>
    </row>
    <row r="144" spans="1:23" s="109" customFormat="1" x14ac:dyDescent="0.2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4"/>
      <c r="V144" s="4"/>
      <c r="W144" s="4"/>
    </row>
    <row r="145" spans="1:23" s="9" customFormat="1" x14ac:dyDescent="0.2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4"/>
      <c r="V145" s="4"/>
      <c r="W145" s="4"/>
    </row>
    <row r="146" spans="1:23" s="9" customFormat="1" x14ac:dyDescent="0.2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4"/>
      <c r="V146" s="4"/>
      <c r="W146" s="4"/>
    </row>
    <row r="147" spans="1:23" s="9" customFormat="1" x14ac:dyDescent="0.2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4"/>
      <c r="V147" s="4"/>
      <c r="W147" s="4"/>
    </row>
    <row r="148" spans="1:23" s="9" customFormat="1" x14ac:dyDescent="0.2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4"/>
      <c r="V148" s="4"/>
      <c r="W148" s="4"/>
    </row>
    <row r="149" spans="1:23" s="9" customFormat="1" x14ac:dyDescent="0.2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4"/>
      <c r="V149" s="4"/>
      <c r="W149" s="4"/>
    </row>
    <row r="150" spans="1:23" s="9" customFormat="1" x14ac:dyDescent="0.2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4"/>
      <c r="V150" s="4"/>
      <c r="W150" s="4"/>
    </row>
    <row r="151" spans="1:23" s="9" customFormat="1" x14ac:dyDescent="0.2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4"/>
      <c r="V151" s="4"/>
      <c r="W151" s="4"/>
    </row>
    <row r="152" spans="1:23" s="9" customFormat="1" x14ac:dyDescent="0.2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4"/>
      <c r="V152" s="4"/>
      <c r="W152" s="4"/>
    </row>
    <row r="153" spans="1:23" s="9" customFormat="1" x14ac:dyDescent="0.2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4"/>
      <c r="V153" s="4"/>
      <c r="W153" s="4"/>
    </row>
    <row r="154" spans="1:23" s="109" customFormat="1" x14ac:dyDescent="0.2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4"/>
      <c r="V154" s="4"/>
      <c r="W154" s="4"/>
    </row>
    <row r="155" spans="1:23" s="109" customFormat="1" x14ac:dyDescent="0.2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4"/>
      <c r="V155" s="4"/>
      <c r="W155" s="4"/>
    </row>
    <row r="156" spans="1:23" s="109" customFormat="1" x14ac:dyDescent="0.2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4"/>
      <c r="V156" s="4"/>
      <c r="W156" s="4"/>
    </row>
    <row r="157" spans="1:23" s="9" customFormat="1" x14ac:dyDescent="0.2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4"/>
      <c r="V157" s="4"/>
      <c r="W157" s="4"/>
    </row>
    <row r="158" spans="1:23" s="9" customFormat="1" x14ac:dyDescent="0.2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4"/>
      <c r="V158" s="4"/>
      <c r="W158" s="4"/>
    </row>
    <row r="159" spans="1:23" s="9" customFormat="1" x14ac:dyDescent="0.2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4"/>
      <c r="V159" s="4"/>
      <c r="W159" s="4"/>
    </row>
    <row r="160" spans="1:23" s="9" customFormat="1" x14ac:dyDescent="0.2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4"/>
      <c r="V160" s="4"/>
      <c r="W160" s="4"/>
    </row>
    <row r="161" spans="1:23" s="9" customFormat="1" x14ac:dyDescent="0.2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4"/>
      <c r="V161" s="4"/>
      <c r="W161" s="4"/>
    </row>
    <row r="162" spans="1:23" s="9" customFormat="1" x14ac:dyDescent="0.2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4"/>
      <c r="V162" s="4"/>
      <c r="W162" s="4"/>
    </row>
    <row r="163" spans="1:23" s="9" customFormat="1" x14ac:dyDescent="0.2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4"/>
      <c r="V163" s="4"/>
      <c r="W163" s="4"/>
    </row>
    <row r="164" spans="1:23" s="109" customFormat="1" x14ac:dyDescent="0.2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4"/>
      <c r="V164" s="4"/>
      <c r="W164" s="4"/>
    </row>
    <row r="165" spans="1:23" s="9" customFormat="1" x14ac:dyDescent="0.2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4"/>
      <c r="V165" s="4"/>
      <c r="W165" s="4"/>
    </row>
    <row r="166" spans="1:23" s="9" customFormat="1" x14ac:dyDescent="0.2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4"/>
      <c r="V166" s="4"/>
      <c r="W166" s="4"/>
    </row>
    <row r="167" spans="1:23" s="9" customFormat="1" x14ac:dyDescent="0.2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4"/>
      <c r="V167" s="4"/>
      <c r="W167" s="4"/>
    </row>
    <row r="168" spans="1:23" s="9" customFormat="1" x14ac:dyDescent="0.2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4"/>
      <c r="V168" s="4"/>
      <c r="W168" s="4"/>
    </row>
    <row r="169" spans="1:23" s="9" customFormat="1" x14ac:dyDescent="0.2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4"/>
      <c r="V169" s="4"/>
      <c r="W169" s="4"/>
    </row>
    <row r="170" spans="1:23" s="9" customFormat="1" x14ac:dyDescent="0.2">
      <c r="A170" s="4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4"/>
      <c r="V170" s="4"/>
      <c r="W170" s="4"/>
    </row>
    <row r="171" spans="1:23" s="9" customFormat="1" x14ac:dyDescent="0.2">
      <c r="A171" s="4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4"/>
      <c r="V171" s="4"/>
      <c r="W171" s="4"/>
    </row>
    <row r="172" spans="1:23" s="9" customFormat="1" x14ac:dyDescent="0.2">
      <c r="A172" s="4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4"/>
      <c r="V172" s="4"/>
      <c r="W172" s="4"/>
    </row>
    <row r="173" spans="1:23" s="9" customFormat="1" x14ac:dyDescent="0.2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4"/>
      <c r="V173" s="4"/>
      <c r="W173" s="4"/>
    </row>
  </sheetData>
  <mergeCells count="119">
    <mergeCell ref="R3:T4"/>
    <mergeCell ref="U3:V4"/>
    <mergeCell ref="W3:W4"/>
    <mergeCell ref="I1:P1"/>
    <mergeCell ref="A3:A4"/>
    <mergeCell ref="B3:B4"/>
    <mergeCell ref="C3:H3"/>
    <mergeCell ref="I3:L3"/>
    <mergeCell ref="M3:M4"/>
    <mergeCell ref="N3:N4"/>
    <mergeCell ref="O3:Q4"/>
    <mergeCell ref="A15:B15"/>
    <mergeCell ref="I15:N15"/>
    <mergeCell ref="P15:W15"/>
    <mergeCell ref="A16:B16"/>
    <mergeCell ref="I16:N16"/>
    <mergeCell ref="P16:W16"/>
    <mergeCell ref="A5:B5"/>
    <mergeCell ref="C5:H5"/>
    <mergeCell ref="I5:N5"/>
    <mergeCell ref="P5:W5"/>
    <mergeCell ref="A34:B34"/>
    <mergeCell ref="I34:N34"/>
    <mergeCell ref="P34:W34"/>
    <mergeCell ref="A35:B35"/>
    <mergeCell ref="I35:N35"/>
    <mergeCell ref="P35:W35"/>
    <mergeCell ref="A17:B17"/>
    <mergeCell ref="I17:N17"/>
    <mergeCell ref="P17:W17"/>
    <mergeCell ref="I18:N18"/>
    <mergeCell ref="P18:W18"/>
    <mergeCell ref="A19:B19"/>
    <mergeCell ref="I19:N19"/>
    <mergeCell ref="A45:B45"/>
    <mergeCell ref="I45:N45"/>
    <mergeCell ref="P45:W45"/>
    <mergeCell ref="A46:B46"/>
    <mergeCell ref="I46:N46"/>
    <mergeCell ref="P46:W46"/>
    <mergeCell ref="A36:B36"/>
    <mergeCell ref="I36:N36"/>
    <mergeCell ref="P36:W36"/>
    <mergeCell ref="A37:B37"/>
    <mergeCell ref="A44:B44"/>
    <mergeCell ref="I44:N44"/>
    <mergeCell ref="P44:W44"/>
    <mergeCell ref="A57:B57"/>
    <mergeCell ref="I57:N57"/>
    <mergeCell ref="P57:W57"/>
    <mergeCell ref="A60:B60"/>
    <mergeCell ref="I60:N60"/>
    <mergeCell ref="P60:W60"/>
    <mergeCell ref="A47:B47"/>
    <mergeCell ref="A55:B55"/>
    <mergeCell ref="I55:N55"/>
    <mergeCell ref="P55:W55"/>
    <mergeCell ref="A56:B56"/>
    <mergeCell ref="I56:N56"/>
    <mergeCell ref="P56:W56"/>
    <mergeCell ref="A63:B63"/>
    <mergeCell ref="A66:B66"/>
    <mergeCell ref="I66:N66"/>
    <mergeCell ref="P66:W66"/>
    <mergeCell ref="A67:B67"/>
    <mergeCell ref="I67:N67"/>
    <mergeCell ref="P67:W67"/>
    <mergeCell ref="A61:B61"/>
    <mergeCell ref="I61:N61"/>
    <mergeCell ref="P61:W61"/>
    <mergeCell ref="A62:B62"/>
    <mergeCell ref="I62:N62"/>
    <mergeCell ref="P62:W62"/>
    <mergeCell ref="P72:W72"/>
    <mergeCell ref="A73:B73"/>
    <mergeCell ref="I73:N73"/>
    <mergeCell ref="P73:W73"/>
    <mergeCell ref="A68:B68"/>
    <mergeCell ref="I68:N68"/>
    <mergeCell ref="P68:W68"/>
    <mergeCell ref="A69:E69"/>
    <mergeCell ref="A71:B71"/>
    <mergeCell ref="I71:N71"/>
    <mergeCell ref="P71:W71"/>
    <mergeCell ref="A74:B74"/>
    <mergeCell ref="A75:B75"/>
    <mergeCell ref="I75:N75"/>
    <mergeCell ref="A76:B76"/>
    <mergeCell ref="I76:N76"/>
    <mergeCell ref="A77:B77"/>
    <mergeCell ref="I77:N77"/>
    <mergeCell ref="A72:B72"/>
    <mergeCell ref="I72:N72"/>
    <mergeCell ref="A101:B101"/>
    <mergeCell ref="I101:N101"/>
    <mergeCell ref="P101:W101"/>
    <mergeCell ref="A102:B102"/>
    <mergeCell ref="I102:N102"/>
    <mergeCell ref="P102:W102"/>
    <mergeCell ref="A78:B78"/>
    <mergeCell ref="C78:H78"/>
    <mergeCell ref="I78:N78"/>
    <mergeCell ref="P78:W78"/>
    <mergeCell ref="A100:B100"/>
    <mergeCell ref="I100:N100"/>
    <mergeCell ref="P100:W100"/>
    <mergeCell ref="A105:B105"/>
    <mergeCell ref="I105:N105"/>
    <mergeCell ref="P105:W105"/>
    <mergeCell ref="A106:B106"/>
    <mergeCell ref="I106:N106"/>
    <mergeCell ref="P106:W106"/>
    <mergeCell ref="A103:B103"/>
    <mergeCell ref="C103:H103"/>
    <mergeCell ref="I103:N103"/>
    <mergeCell ref="P103:W103"/>
    <mergeCell ref="A104:B104"/>
    <mergeCell ref="I104:N104"/>
    <mergeCell ref="P104:W104"/>
  </mergeCells>
  <printOptions horizontalCentered="1"/>
  <pageMargins left="0.19685039370078741" right="0.19685039370078741" top="0.19685039370078741" bottom="0.19685039370078741" header="0" footer="0"/>
  <pageSetup paperSize="9" scale="11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4"/>
  <sheetViews>
    <sheetView zoomScaleNormal="100" workbookViewId="0"/>
  </sheetViews>
  <sheetFormatPr defaultColWidth="10.7109375" defaultRowHeight="12.75" x14ac:dyDescent="0.2"/>
  <cols>
    <col min="1" max="1" width="16.85546875" style="4" customWidth="1"/>
    <col min="2" max="2" width="41.28515625" style="5" customWidth="1"/>
    <col min="3" max="4" width="4.28515625" style="4" customWidth="1"/>
    <col min="5" max="5" width="4" style="4" customWidth="1"/>
    <col min="6" max="11" width="4.28515625" style="4" customWidth="1"/>
    <col min="12" max="12" width="4.85546875" style="4" customWidth="1"/>
    <col min="13" max="13" width="4.28515625" style="4" customWidth="1"/>
    <col min="14" max="14" width="7.42578125" style="5" customWidth="1"/>
    <col min="15" max="15" width="4.28515625" style="5" customWidth="1"/>
    <col min="16" max="16" width="17.28515625" style="4" customWidth="1"/>
    <col min="17" max="17" width="30.85546875" style="4" customWidth="1"/>
    <col min="18" max="18" width="4.85546875" style="4" customWidth="1"/>
    <col min="19" max="19" width="15.140625" style="4" customWidth="1"/>
    <col min="20" max="20" width="31.28515625" style="4" customWidth="1"/>
    <col min="21" max="21" width="15.42578125" style="4" hidden="1" customWidth="1"/>
    <col min="22" max="22" width="41.140625" style="4" hidden="1" customWidth="1"/>
    <col min="23" max="23" width="22.140625" style="4" customWidth="1"/>
    <col min="24" max="252" width="10.7109375" style="5"/>
    <col min="253" max="253" width="16.85546875" style="5" customWidth="1"/>
    <col min="254" max="254" width="41.28515625" style="5" customWidth="1"/>
    <col min="255" max="256" width="4.28515625" style="5" customWidth="1"/>
    <col min="257" max="257" width="4" style="5" customWidth="1"/>
    <col min="258" max="263" width="4.28515625" style="5" customWidth="1"/>
    <col min="264" max="264" width="4.85546875" style="5" customWidth="1"/>
    <col min="265" max="265" width="4.28515625" style="5" customWidth="1"/>
    <col min="266" max="266" width="7.42578125" style="5" customWidth="1"/>
    <col min="267" max="267" width="4.28515625" style="5" customWidth="1"/>
    <col min="268" max="268" width="17.28515625" style="5" customWidth="1"/>
    <col min="269" max="269" width="30.85546875" style="5" customWidth="1"/>
    <col min="270" max="270" width="4.85546875" style="5" customWidth="1"/>
    <col min="271" max="271" width="15.140625" style="5" customWidth="1"/>
    <col min="272" max="272" width="31.28515625" style="5" customWidth="1"/>
    <col min="273" max="274" width="0" style="5" hidden="1" customWidth="1"/>
    <col min="275" max="275" width="22.140625" style="5" customWidth="1"/>
    <col min="276" max="508" width="10.7109375" style="5"/>
    <col min="509" max="509" width="16.85546875" style="5" customWidth="1"/>
    <col min="510" max="510" width="41.28515625" style="5" customWidth="1"/>
    <col min="511" max="512" width="4.28515625" style="5" customWidth="1"/>
    <col min="513" max="513" width="4" style="5" customWidth="1"/>
    <col min="514" max="519" width="4.28515625" style="5" customWidth="1"/>
    <col min="520" max="520" width="4.85546875" style="5" customWidth="1"/>
    <col min="521" max="521" width="4.28515625" style="5" customWidth="1"/>
    <col min="522" max="522" width="7.42578125" style="5" customWidth="1"/>
    <col min="523" max="523" width="4.28515625" style="5" customWidth="1"/>
    <col min="524" max="524" width="17.28515625" style="5" customWidth="1"/>
    <col min="525" max="525" width="30.85546875" style="5" customWidth="1"/>
    <col min="526" max="526" width="4.85546875" style="5" customWidth="1"/>
    <col min="527" max="527" width="15.140625" style="5" customWidth="1"/>
    <col min="528" max="528" width="31.28515625" style="5" customWidth="1"/>
    <col min="529" max="530" width="0" style="5" hidden="1" customWidth="1"/>
    <col min="531" max="531" width="22.140625" style="5" customWidth="1"/>
    <col min="532" max="764" width="10.7109375" style="5"/>
    <col min="765" max="765" width="16.85546875" style="5" customWidth="1"/>
    <col min="766" max="766" width="41.28515625" style="5" customWidth="1"/>
    <col min="767" max="768" width="4.28515625" style="5" customWidth="1"/>
    <col min="769" max="769" width="4" style="5" customWidth="1"/>
    <col min="770" max="775" width="4.28515625" style="5" customWidth="1"/>
    <col min="776" max="776" width="4.85546875" style="5" customWidth="1"/>
    <col min="777" max="777" width="4.28515625" style="5" customWidth="1"/>
    <col min="778" max="778" width="7.42578125" style="5" customWidth="1"/>
    <col min="779" max="779" width="4.28515625" style="5" customWidth="1"/>
    <col min="780" max="780" width="17.28515625" style="5" customWidth="1"/>
    <col min="781" max="781" width="30.85546875" style="5" customWidth="1"/>
    <col min="782" max="782" width="4.85546875" style="5" customWidth="1"/>
    <col min="783" max="783" width="15.140625" style="5" customWidth="1"/>
    <col min="784" max="784" width="31.28515625" style="5" customWidth="1"/>
    <col min="785" max="786" width="0" style="5" hidden="1" customWidth="1"/>
    <col min="787" max="787" width="22.140625" style="5" customWidth="1"/>
    <col min="788" max="1020" width="10.7109375" style="5"/>
    <col min="1021" max="1021" width="16.85546875" style="5" customWidth="1"/>
    <col min="1022" max="1022" width="41.28515625" style="5" customWidth="1"/>
    <col min="1023" max="1024" width="4.28515625" style="5" customWidth="1"/>
    <col min="1025" max="1025" width="4" style="5" customWidth="1"/>
    <col min="1026" max="1031" width="4.28515625" style="5" customWidth="1"/>
    <col min="1032" max="1032" width="4.85546875" style="5" customWidth="1"/>
    <col min="1033" max="1033" width="4.28515625" style="5" customWidth="1"/>
    <col min="1034" max="1034" width="7.42578125" style="5" customWidth="1"/>
    <col min="1035" max="1035" width="4.28515625" style="5" customWidth="1"/>
    <col min="1036" max="1036" width="17.28515625" style="5" customWidth="1"/>
    <col min="1037" max="1037" width="30.85546875" style="5" customWidth="1"/>
    <col min="1038" max="1038" width="4.85546875" style="5" customWidth="1"/>
    <col min="1039" max="1039" width="15.140625" style="5" customWidth="1"/>
    <col min="1040" max="1040" width="31.28515625" style="5" customWidth="1"/>
    <col min="1041" max="1042" width="0" style="5" hidden="1" customWidth="1"/>
    <col min="1043" max="1043" width="22.140625" style="5" customWidth="1"/>
    <col min="1044" max="1276" width="10.7109375" style="5"/>
    <col min="1277" max="1277" width="16.85546875" style="5" customWidth="1"/>
    <col min="1278" max="1278" width="41.28515625" style="5" customWidth="1"/>
    <col min="1279" max="1280" width="4.28515625" style="5" customWidth="1"/>
    <col min="1281" max="1281" width="4" style="5" customWidth="1"/>
    <col min="1282" max="1287" width="4.28515625" style="5" customWidth="1"/>
    <col min="1288" max="1288" width="4.85546875" style="5" customWidth="1"/>
    <col min="1289" max="1289" width="4.28515625" style="5" customWidth="1"/>
    <col min="1290" max="1290" width="7.42578125" style="5" customWidth="1"/>
    <col min="1291" max="1291" width="4.28515625" style="5" customWidth="1"/>
    <col min="1292" max="1292" width="17.28515625" style="5" customWidth="1"/>
    <col min="1293" max="1293" width="30.85546875" style="5" customWidth="1"/>
    <col min="1294" max="1294" width="4.85546875" style="5" customWidth="1"/>
    <col min="1295" max="1295" width="15.140625" style="5" customWidth="1"/>
    <col min="1296" max="1296" width="31.28515625" style="5" customWidth="1"/>
    <col min="1297" max="1298" width="0" style="5" hidden="1" customWidth="1"/>
    <col min="1299" max="1299" width="22.140625" style="5" customWidth="1"/>
    <col min="1300" max="1532" width="10.7109375" style="5"/>
    <col min="1533" max="1533" width="16.85546875" style="5" customWidth="1"/>
    <col min="1534" max="1534" width="41.28515625" style="5" customWidth="1"/>
    <col min="1535" max="1536" width="4.28515625" style="5" customWidth="1"/>
    <col min="1537" max="1537" width="4" style="5" customWidth="1"/>
    <col min="1538" max="1543" width="4.28515625" style="5" customWidth="1"/>
    <col min="1544" max="1544" width="4.85546875" style="5" customWidth="1"/>
    <col min="1545" max="1545" width="4.28515625" style="5" customWidth="1"/>
    <col min="1546" max="1546" width="7.42578125" style="5" customWidth="1"/>
    <col min="1547" max="1547" width="4.28515625" style="5" customWidth="1"/>
    <col min="1548" max="1548" width="17.28515625" style="5" customWidth="1"/>
    <col min="1549" max="1549" width="30.85546875" style="5" customWidth="1"/>
    <col min="1550" max="1550" width="4.85546875" style="5" customWidth="1"/>
    <col min="1551" max="1551" width="15.140625" style="5" customWidth="1"/>
    <col min="1552" max="1552" width="31.28515625" style="5" customWidth="1"/>
    <col min="1553" max="1554" width="0" style="5" hidden="1" customWidth="1"/>
    <col min="1555" max="1555" width="22.140625" style="5" customWidth="1"/>
    <col min="1556" max="1788" width="10.7109375" style="5"/>
    <col min="1789" max="1789" width="16.85546875" style="5" customWidth="1"/>
    <col min="1790" max="1790" width="41.28515625" style="5" customWidth="1"/>
    <col min="1791" max="1792" width="4.28515625" style="5" customWidth="1"/>
    <col min="1793" max="1793" width="4" style="5" customWidth="1"/>
    <col min="1794" max="1799" width="4.28515625" style="5" customWidth="1"/>
    <col min="1800" max="1800" width="4.85546875" style="5" customWidth="1"/>
    <col min="1801" max="1801" width="4.28515625" style="5" customWidth="1"/>
    <col min="1802" max="1802" width="7.42578125" style="5" customWidth="1"/>
    <col min="1803" max="1803" width="4.28515625" style="5" customWidth="1"/>
    <col min="1804" max="1804" width="17.28515625" style="5" customWidth="1"/>
    <col min="1805" max="1805" width="30.85546875" style="5" customWidth="1"/>
    <col min="1806" max="1806" width="4.85546875" style="5" customWidth="1"/>
    <col min="1807" max="1807" width="15.140625" style="5" customWidth="1"/>
    <col min="1808" max="1808" width="31.28515625" style="5" customWidth="1"/>
    <col min="1809" max="1810" width="0" style="5" hidden="1" customWidth="1"/>
    <col min="1811" max="1811" width="22.140625" style="5" customWidth="1"/>
    <col min="1812" max="2044" width="10.7109375" style="5"/>
    <col min="2045" max="2045" width="16.85546875" style="5" customWidth="1"/>
    <col min="2046" max="2046" width="41.28515625" style="5" customWidth="1"/>
    <col min="2047" max="2048" width="4.28515625" style="5" customWidth="1"/>
    <col min="2049" max="2049" width="4" style="5" customWidth="1"/>
    <col min="2050" max="2055" width="4.28515625" style="5" customWidth="1"/>
    <col min="2056" max="2056" width="4.85546875" style="5" customWidth="1"/>
    <col min="2057" max="2057" width="4.28515625" style="5" customWidth="1"/>
    <col min="2058" max="2058" width="7.42578125" style="5" customWidth="1"/>
    <col min="2059" max="2059" width="4.28515625" style="5" customWidth="1"/>
    <col min="2060" max="2060" width="17.28515625" style="5" customWidth="1"/>
    <col min="2061" max="2061" width="30.85546875" style="5" customWidth="1"/>
    <col min="2062" max="2062" width="4.85546875" style="5" customWidth="1"/>
    <col min="2063" max="2063" width="15.140625" style="5" customWidth="1"/>
    <col min="2064" max="2064" width="31.28515625" style="5" customWidth="1"/>
    <col min="2065" max="2066" width="0" style="5" hidden="1" customWidth="1"/>
    <col min="2067" max="2067" width="22.140625" style="5" customWidth="1"/>
    <col min="2068" max="2300" width="10.7109375" style="5"/>
    <col min="2301" max="2301" width="16.85546875" style="5" customWidth="1"/>
    <col min="2302" max="2302" width="41.28515625" style="5" customWidth="1"/>
    <col min="2303" max="2304" width="4.28515625" style="5" customWidth="1"/>
    <col min="2305" max="2305" width="4" style="5" customWidth="1"/>
    <col min="2306" max="2311" width="4.28515625" style="5" customWidth="1"/>
    <col min="2312" max="2312" width="4.85546875" style="5" customWidth="1"/>
    <col min="2313" max="2313" width="4.28515625" style="5" customWidth="1"/>
    <col min="2314" max="2314" width="7.42578125" style="5" customWidth="1"/>
    <col min="2315" max="2315" width="4.28515625" style="5" customWidth="1"/>
    <col min="2316" max="2316" width="17.28515625" style="5" customWidth="1"/>
    <col min="2317" max="2317" width="30.85546875" style="5" customWidth="1"/>
    <col min="2318" max="2318" width="4.85546875" style="5" customWidth="1"/>
    <col min="2319" max="2319" width="15.140625" style="5" customWidth="1"/>
    <col min="2320" max="2320" width="31.28515625" style="5" customWidth="1"/>
    <col min="2321" max="2322" width="0" style="5" hidden="1" customWidth="1"/>
    <col min="2323" max="2323" width="22.140625" style="5" customWidth="1"/>
    <col min="2324" max="2556" width="10.7109375" style="5"/>
    <col min="2557" max="2557" width="16.85546875" style="5" customWidth="1"/>
    <col min="2558" max="2558" width="41.28515625" style="5" customWidth="1"/>
    <col min="2559" max="2560" width="4.28515625" style="5" customWidth="1"/>
    <col min="2561" max="2561" width="4" style="5" customWidth="1"/>
    <col min="2562" max="2567" width="4.28515625" style="5" customWidth="1"/>
    <col min="2568" max="2568" width="4.85546875" style="5" customWidth="1"/>
    <col min="2569" max="2569" width="4.28515625" style="5" customWidth="1"/>
    <col min="2570" max="2570" width="7.42578125" style="5" customWidth="1"/>
    <col min="2571" max="2571" width="4.28515625" style="5" customWidth="1"/>
    <col min="2572" max="2572" width="17.28515625" style="5" customWidth="1"/>
    <col min="2573" max="2573" width="30.85546875" style="5" customWidth="1"/>
    <col min="2574" max="2574" width="4.85546875" style="5" customWidth="1"/>
    <col min="2575" max="2575" width="15.140625" style="5" customWidth="1"/>
    <col min="2576" max="2576" width="31.28515625" style="5" customWidth="1"/>
    <col min="2577" max="2578" width="0" style="5" hidden="1" customWidth="1"/>
    <col min="2579" max="2579" width="22.140625" style="5" customWidth="1"/>
    <col min="2580" max="2812" width="10.7109375" style="5"/>
    <col min="2813" max="2813" width="16.85546875" style="5" customWidth="1"/>
    <col min="2814" max="2814" width="41.28515625" style="5" customWidth="1"/>
    <col min="2815" max="2816" width="4.28515625" style="5" customWidth="1"/>
    <col min="2817" max="2817" width="4" style="5" customWidth="1"/>
    <col min="2818" max="2823" width="4.28515625" style="5" customWidth="1"/>
    <col min="2824" max="2824" width="4.85546875" style="5" customWidth="1"/>
    <col min="2825" max="2825" width="4.28515625" style="5" customWidth="1"/>
    <col min="2826" max="2826" width="7.42578125" style="5" customWidth="1"/>
    <col min="2827" max="2827" width="4.28515625" style="5" customWidth="1"/>
    <col min="2828" max="2828" width="17.28515625" style="5" customWidth="1"/>
    <col min="2829" max="2829" width="30.85546875" style="5" customWidth="1"/>
    <col min="2830" max="2830" width="4.85546875" style="5" customWidth="1"/>
    <col min="2831" max="2831" width="15.140625" style="5" customWidth="1"/>
    <col min="2832" max="2832" width="31.28515625" style="5" customWidth="1"/>
    <col min="2833" max="2834" width="0" style="5" hidden="1" customWidth="1"/>
    <col min="2835" max="2835" width="22.140625" style="5" customWidth="1"/>
    <col min="2836" max="3068" width="10.7109375" style="5"/>
    <col min="3069" max="3069" width="16.85546875" style="5" customWidth="1"/>
    <col min="3070" max="3070" width="41.28515625" style="5" customWidth="1"/>
    <col min="3071" max="3072" width="4.28515625" style="5" customWidth="1"/>
    <col min="3073" max="3073" width="4" style="5" customWidth="1"/>
    <col min="3074" max="3079" width="4.28515625" style="5" customWidth="1"/>
    <col min="3080" max="3080" width="4.85546875" style="5" customWidth="1"/>
    <col min="3081" max="3081" width="4.28515625" style="5" customWidth="1"/>
    <col min="3082" max="3082" width="7.42578125" style="5" customWidth="1"/>
    <col min="3083" max="3083" width="4.28515625" style="5" customWidth="1"/>
    <col min="3084" max="3084" width="17.28515625" style="5" customWidth="1"/>
    <col min="3085" max="3085" width="30.85546875" style="5" customWidth="1"/>
    <col min="3086" max="3086" width="4.85546875" style="5" customWidth="1"/>
    <col min="3087" max="3087" width="15.140625" style="5" customWidth="1"/>
    <col min="3088" max="3088" width="31.28515625" style="5" customWidth="1"/>
    <col min="3089" max="3090" width="0" style="5" hidden="1" customWidth="1"/>
    <col min="3091" max="3091" width="22.140625" style="5" customWidth="1"/>
    <col min="3092" max="3324" width="10.7109375" style="5"/>
    <col min="3325" max="3325" width="16.85546875" style="5" customWidth="1"/>
    <col min="3326" max="3326" width="41.28515625" style="5" customWidth="1"/>
    <col min="3327" max="3328" width="4.28515625" style="5" customWidth="1"/>
    <col min="3329" max="3329" width="4" style="5" customWidth="1"/>
    <col min="3330" max="3335" width="4.28515625" style="5" customWidth="1"/>
    <col min="3336" max="3336" width="4.85546875" style="5" customWidth="1"/>
    <col min="3337" max="3337" width="4.28515625" style="5" customWidth="1"/>
    <col min="3338" max="3338" width="7.42578125" style="5" customWidth="1"/>
    <col min="3339" max="3339" width="4.28515625" style="5" customWidth="1"/>
    <col min="3340" max="3340" width="17.28515625" style="5" customWidth="1"/>
    <col min="3341" max="3341" width="30.85546875" style="5" customWidth="1"/>
    <col min="3342" max="3342" width="4.85546875" style="5" customWidth="1"/>
    <col min="3343" max="3343" width="15.140625" style="5" customWidth="1"/>
    <col min="3344" max="3344" width="31.28515625" style="5" customWidth="1"/>
    <col min="3345" max="3346" width="0" style="5" hidden="1" customWidth="1"/>
    <col min="3347" max="3347" width="22.140625" style="5" customWidth="1"/>
    <col min="3348" max="3580" width="10.7109375" style="5"/>
    <col min="3581" max="3581" width="16.85546875" style="5" customWidth="1"/>
    <col min="3582" max="3582" width="41.28515625" style="5" customWidth="1"/>
    <col min="3583" max="3584" width="4.28515625" style="5" customWidth="1"/>
    <col min="3585" max="3585" width="4" style="5" customWidth="1"/>
    <col min="3586" max="3591" width="4.28515625" style="5" customWidth="1"/>
    <col min="3592" max="3592" width="4.85546875" style="5" customWidth="1"/>
    <col min="3593" max="3593" width="4.28515625" style="5" customWidth="1"/>
    <col min="3594" max="3594" width="7.42578125" style="5" customWidth="1"/>
    <col min="3595" max="3595" width="4.28515625" style="5" customWidth="1"/>
    <col min="3596" max="3596" width="17.28515625" style="5" customWidth="1"/>
    <col min="3597" max="3597" width="30.85546875" style="5" customWidth="1"/>
    <col min="3598" max="3598" width="4.85546875" style="5" customWidth="1"/>
    <col min="3599" max="3599" width="15.140625" style="5" customWidth="1"/>
    <col min="3600" max="3600" width="31.28515625" style="5" customWidth="1"/>
    <col min="3601" max="3602" width="0" style="5" hidden="1" customWidth="1"/>
    <col min="3603" max="3603" width="22.140625" style="5" customWidth="1"/>
    <col min="3604" max="3836" width="10.7109375" style="5"/>
    <col min="3837" max="3837" width="16.85546875" style="5" customWidth="1"/>
    <col min="3838" max="3838" width="41.28515625" style="5" customWidth="1"/>
    <col min="3839" max="3840" width="4.28515625" style="5" customWidth="1"/>
    <col min="3841" max="3841" width="4" style="5" customWidth="1"/>
    <col min="3842" max="3847" width="4.28515625" style="5" customWidth="1"/>
    <col min="3848" max="3848" width="4.85546875" style="5" customWidth="1"/>
    <col min="3849" max="3849" width="4.28515625" style="5" customWidth="1"/>
    <col min="3850" max="3850" width="7.42578125" style="5" customWidth="1"/>
    <col min="3851" max="3851" width="4.28515625" style="5" customWidth="1"/>
    <col min="3852" max="3852" width="17.28515625" style="5" customWidth="1"/>
    <col min="3853" max="3853" width="30.85546875" style="5" customWidth="1"/>
    <col min="3854" max="3854" width="4.85546875" style="5" customWidth="1"/>
    <col min="3855" max="3855" width="15.140625" style="5" customWidth="1"/>
    <col min="3856" max="3856" width="31.28515625" style="5" customWidth="1"/>
    <col min="3857" max="3858" width="0" style="5" hidden="1" customWidth="1"/>
    <col min="3859" max="3859" width="22.140625" style="5" customWidth="1"/>
    <col min="3860" max="4092" width="10.7109375" style="5"/>
    <col min="4093" max="4093" width="16.85546875" style="5" customWidth="1"/>
    <col min="4094" max="4094" width="41.28515625" style="5" customWidth="1"/>
    <col min="4095" max="4096" width="4.28515625" style="5" customWidth="1"/>
    <col min="4097" max="4097" width="4" style="5" customWidth="1"/>
    <col min="4098" max="4103" width="4.28515625" style="5" customWidth="1"/>
    <col min="4104" max="4104" width="4.85546875" style="5" customWidth="1"/>
    <col min="4105" max="4105" width="4.28515625" style="5" customWidth="1"/>
    <col min="4106" max="4106" width="7.42578125" style="5" customWidth="1"/>
    <col min="4107" max="4107" width="4.28515625" style="5" customWidth="1"/>
    <col min="4108" max="4108" width="17.28515625" style="5" customWidth="1"/>
    <col min="4109" max="4109" width="30.85546875" style="5" customWidth="1"/>
    <col min="4110" max="4110" width="4.85546875" style="5" customWidth="1"/>
    <col min="4111" max="4111" width="15.140625" style="5" customWidth="1"/>
    <col min="4112" max="4112" width="31.28515625" style="5" customWidth="1"/>
    <col min="4113" max="4114" width="0" style="5" hidden="1" customWidth="1"/>
    <col min="4115" max="4115" width="22.140625" style="5" customWidth="1"/>
    <col min="4116" max="4348" width="10.7109375" style="5"/>
    <col min="4349" max="4349" width="16.85546875" style="5" customWidth="1"/>
    <col min="4350" max="4350" width="41.28515625" style="5" customWidth="1"/>
    <col min="4351" max="4352" width="4.28515625" style="5" customWidth="1"/>
    <col min="4353" max="4353" width="4" style="5" customWidth="1"/>
    <col min="4354" max="4359" width="4.28515625" style="5" customWidth="1"/>
    <col min="4360" max="4360" width="4.85546875" style="5" customWidth="1"/>
    <col min="4361" max="4361" width="4.28515625" style="5" customWidth="1"/>
    <col min="4362" max="4362" width="7.42578125" style="5" customWidth="1"/>
    <col min="4363" max="4363" width="4.28515625" style="5" customWidth="1"/>
    <col min="4364" max="4364" width="17.28515625" style="5" customWidth="1"/>
    <col min="4365" max="4365" width="30.85546875" style="5" customWidth="1"/>
    <col min="4366" max="4366" width="4.85546875" style="5" customWidth="1"/>
    <col min="4367" max="4367" width="15.140625" style="5" customWidth="1"/>
    <col min="4368" max="4368" width="31.28515625" style="5" customWidth="1"/>
    <col min="4369" max="4370" width="0" style="5" hidden="1" customWidth="1"/>
    <col min="4371" max="4371" width="22.140625" style="5" customWidth="1"/>
    <col min="4372" max="4604" width="10.7109375" style="5"/>
    <col min="4605" max="4605" width="16.85546875" style="5" customWidth="1"/>
    <col min="4606" max="4606" width="41.28515625" style="5" customWidth="1"/>
    <col min="4607" max="4608" width="4.28515625" style="5" customWidth="1"/>
    <col min="4609" max="4609" width="4" style="5" customWidth="1"/>
    <col min="4610" max="4615" width="4.28515625" style="5" customWidth="1"/>
    <col min="4616" max="4616" width="4.85546875" style="5" customWidth="1"/>
    <col min="4617" max="4617" width="4.28515625" style="5" customWidth="1"/>
    <col min="4618" max="4618" width="7.42578125" style="5" customWidth="1"/>
    <col min="4619" max="4619" width="4.28515625" style="5" customWidth="1"/>
    <col min="4620" max="4620" width="17.28515625" style="5" customWidth="1"/>
    <col min="4621" max="4621" width="30.85546875" style="5" customWidth="1"/>
    <col min="4622" max="4622" width="4.85546875" style="5" customWidth="1"/>
    <col min="4623" max="4623" width="15.140625" style="5" customWidth="1"/>
    <col min="4624" max="4624" width="31.28515625" style="5" customWidth="1"/>
    <col min="4625" max="4626" width="0" style="5" hidden="1" customWidth="1"/>
    <col min="4627" max="4627" width="22.140625" style="5" customWidth="1"/>
    <col min="4628" max="4860" width="10.7109375" style="5"/>
    <col min="4861" max="4861" width="16.85546875" style="5" customWidth="1"/>
    <col min="4862" max="4862" width="41.28515625" style="5" customWidth="1"/>
    <col min="4863" max="4864" width="4.28515625" style="5" customWidth="1"/>
    <col min="4865" max="4865" width="4" style="5" customWidth="1"/>
    <col min="4866" max="4871" width="4.28515625" style="5" customWidth="1"/>
    <col min="4872" max="4872" width="4.85546875" style="5" customWidth="1"/>
    <col min="4873" max="4873" width="4.28515625" style="5" customWidth="1"/>
    <col min="4874" max="4874" width="7.42578125" style="5" customWidth="1"/>
    <col min="4875" max="4875" width="4.28515625" style="5" customWidth="1"/>
    <col min="4876" max="4876" width="17.28515625" style="5" customWidth="1"/>
    <col min="4877" max="4877" width="30.85546875" style="5" customWidth="1"/>
    <col min="4878" max="4878" width="4.85546875" style="5" customWidth="1"/>
    <col min="4879" max="4879" width="15.140625" style="5" customWidth="1"/>
    <col min="4880" max="4880" width="31.28515625" style="5" customWidth="1"/>
    <col min="4881" max="4882" width="0" style="5" hidden="1" customWidth="1"/>
    <col min="4883" max="4883" width="22.140625" style="5" customWidth="1"/>
    <col min="4884" max="5116" width="10.7109375" style="5"/>
    <col min="5117" max="5117" width="16.85546875" style="5" customWidth="1"/>
    <col min="5118" max="5118" width="41.28515625" style="5" customWidth="1"/>
    <col min="5119" max="5120" width="4.28515625" style="5" customWidth="1"/>
    <col min="5121" max="5121" width="4" style="5" customWidth="1"/>
    <col min="5122" max="5127" width="4.28515625" style="5" customWidth="1"/>
    <col min="5128" max="5128" width="4.85546875" style="5" customWidth="1"/>
    <col min="5129" max="5129" width="4.28515625" style="5" customWidth="1"/>
    <col min="5130" max="5130" width="7.42578125" style="5" customWidth="1"/>
    <col min="5131" max="5131" width="4.28515625" style="5" customWidth="1"/>
    <col min="5132" max="5132" width="17.28515625" style="5" customWidth="1"/>
    <col min="5133" max="5133" width="30.85546875" style="5" customWidth="1"/>
    <col min="5134" max="5134" width="4.85546875" style="5" customWidth="1"/>
    <col min="5135" max="5135" width="15.140625" style="5" customWidth="1"/>
    <col min="5136" max="5136" width="31.28515625" style="5" customWidth="1"/>
    <col min="5137" max="5138" width="0" style="5" hidden="1" customWidth="1"/>
    <col min="5139" max="5139" width="22.140625" style="5" customWidth="1"/>
    <col min="5140" max="5372" width="10.7109375" style="5"/>
    <col min="5373" max="5373" width="16.85546875" style="5" customWidth="1"/>
    <col min="5374" max="5374" width="41.28515625" style="5" customWidth="1"/>
    <col min="5375" max="5376" width="4.28515625" style="5" customWidth="1"/>
    <col min="5377" max="5377" width="4" style="5" customWidth="1"/>
    <col min="5378" max="5383" width="4.28515625" style="5" customWidth="1"/>
    <col min="5384" max="5384" width="4.85546875" style="5" customWidth="1"/>
    <col min="5385" max="5385" width="4.28515625" style="5" customWidth="1"/>
    <col min="5386" max="5386" width="7.42578125" style="5" customWidth="1"/>
    <col min="5387" max="5387" width="4.28515625" style="5" customWidth="1"/>
    <col min="5388" max="5388" width="17.28515625" style="5" customWidth="1"/>
    <col min="5389" max="5389" width="30.85546875" style="5" customWidth="1"/>
    <col min="5390" max="5390" width="4.85546875" style="5" customWidth="1"/>
    <col min="5391" max="5391" width="15.140625" style="5" customWidth="1"/>
    <col min="5392" max="5392" width="31.28515625" style="5" customWidth="1"/>
    <col min="5393" max="5394" width="0" style="5" hidden="1" customWidth="1"/>
    <col min="5395" max="5395" width="22.140625" style="5" customWidth="1"/>
    <col min="5396" max="5628" width="10.7109375" style="5"/>
    <col min="5629" max="5629" width="16.85546875" style="5" customWidth="1"/>
    <col min="5630" max="5630" width="41.28515625" style="5" customWidth="1"/>
    <col min="5631" max="5632" width="4.28515625" style="5" customWidth="1"/>
    <col min="5633" max="5633" width="4" style="5" customWidth="1"/>
    <col min="5634" max="5639" width="4.28515625" style="5" customWidth="1"/>
    <col min="5640" max="5640" width="4.85546875" style="5" customWidth="1"/>
    <col min="5641" max="5641" width="4.28515625" style="5" customWidth="1"/>
    <col min="5642" max="5642" width="7.42578125" style="5" customWidth="1"/>
    <col min="5643" max="5643" width="4.28515625" style="5" customWidth="1"/>
    <col min="5644" max="5644" width="17.28515625" style="5" customWidth="1"/>
    <col min="5645" max="5645" width="30.85546875" style="5" customWidth="1"/>
    <col min="5646" max="5646" width="4.85546875" style="5" customWidth="1"/>
    <col min="5647" max="5647" width="15.140625" style="5" customWidth="1"/>
    <col min="5648" max="5648" width="31.28515625" style="5" customWidth="1"/>
    <col min="5649" max="5650" width="0" style="5" hidden="1" customWidth="1"/>
    <col min="5651" max="5651" width="22.140625" style="5" customWidth="1"/>
    <col min="5652" max="5884" width="10.7109375" style="5"/>
    <col min="5885" max="5885" width="16.85546875" style="5" customWidth="1"/>
    <col min="5886" max="5886" width="41.28515625" style="5" customWidth="1"/>
    <col min="5887" max="5888" width="4.28515625" style="5" customWidth="1"/>
    <col min="5889" max="5889" width="4" style="5" customWidth="1"/>
    <col min="5890" max="5895" width="4.28515625" style="5" customWidth="1"/>
    <col min="5896" max="5896" width="4.85546875" style="5" customWidth="1"/>
    <col min="5897" max="5897" width="4.28515625" style="5" customWidth="1"/>
    <col min="5898" max="5898" width="7.42578125" style="5" customWidth="1"/>
    <col min="5899" max="5899" width="4.28515625" style="5" customWidth="1"/>
    <col min="5900" max="5900" width="17.28515625" style="5" customWidth="1"/>
    <col min="5901" max="5901" width="30.85546875" style="5" customWidth="1"/>
    <col min="5902" max="5902" width="4.85546875" style="5" customWidth="1"/>
    <col min="5903" max="5903" width="15.140625" style="5" customWidth="1"/>
    <col min="5904" max="5904" width="31.28515625" style="5" customWidth="1"/>
    <col min="5905" max="5906" width="0" style="5" hidden="1" customWidth="1"/>
    <col min="5907" max="5907" width="22.140625" style="5" customWidth="1"/>
    <col min="5908" max="6140" width="10.7109375" style="5"/>
    <col min="6141" max="6141" width="16.85546875" style="5" customWidth="1"/>
    <col min="6142" max="6142" width="41.28515625" style="5" customWidth="1"/>
    <col min="6143" max="6144" width="4.28515625" style="5" customWidth="1"/>
    <col min="6145" max="6145" width="4" style="5" customWidth="1"/>
    <col min="6146" max="6151" width="4.28515625" style="5" customWidth="1"/>
    <col min="6152" max="6152" width="4.85546875" style="5" customWidth="1"/>
    <col min="6153" max="6153" width="4.28515625" style="5" customWidth="1"/>
    <col min="6154" max="6154" width="7.42578125" style="5" customWidth="1"/>
    <col min="6155" max="6155" width="4.28515625" style="5" customWidth="1"/>
    <col min="6156" max="6156" width="17.28515625" style="5" customWidth="1"/>
    <col min="6157" max="6157" width="30.85546875" style="5" customWidth="1"/>
    <col min="6158" max="6158" width="4.85546875" style="5" customWidth="1"/>
    <col min="6159" max="6159" width="15.140625" style="5" customWidth="1"/>
    <col min="6160" max="6160" width="31.28515625" style="5" customWidth="1"/>
    <col min="6161" max="6162" width="0" style="5" hidden="1" customWidth="1"/>
    <col min="6163" max="6163" width="22.140625" style="5" customWidth="1"/>
    <col min="6164" max="6396" width="10.7109375" style="5"/>
    <col min="6397" max="6397" width="16.85546875" style="5" customWidth="1"/>
    <col min="6398" max="6398" width="41.28515625" style="5" customWidth="1"/>
    <col min="6399" max="6400" width="4.28515625" style="5" customWidth="1"/>
    <col min="6401" max="6401" width="4" style="5" customWidth="1"/>
    <col min="6402" max="6407" width="4.28515625" style="5" customWidth="1"/>
    <col min="6408" max="6408" width="4.85546875" style="5" customWidth="1"/>
    <col min="6409" max="6409" width="4.28515625" style="5" customWidth="1"/>
    <col min="6410" max="6410" width="7.42578125" style="5" customWidth="1"/>
    <col min="6411" max="6411" width="4.28515625" style="5" customWidth="1"/>
    <col min="6412" max="6412" width="17.28515625" style="5" customWidth="1"/>
    <col min="6413" max="6413" width="30.85546875" style="5" customWidth="1"/>
    <col min="6414" max="6414" width="4.85546875" style="5" customWidth="1"/>
    <col min="6415" max="6415" width="15.140625" style="5" customWidth="1"/>
    <col min="6416" max="6416" width="31.28515625" style="5" customWidth="1"/>
    <col min="6417" max="6418" width="0" style="5" hidden="1" customWidth="1"/>
    <col min="6419" max="6419" width="22.140625" style="5" customWidth="1"/>
    <col min="6420" max="6652" width="10.7109375" style="5"/>
    <col min="6653" max="6653" width="16.85546875" style="5" customWidth="1"/>
    <col min="6654" max="6654" width="41.28515625" style="5" customWidth="1"/>
    <col min="6655" max="6656" width="4.28515625" style="5" customWidth="1"/>
    <col min="6657" max="6657" width="4" style="5" customWidth="1"/>
    <col min="6658" max="6663" width="4.28515625" style="5" customWidth="1"/>
    <col min="6664" max="6664" width="4.85546875" style="5" customWidth="1"/>
    <col min="6665" max="6665" width="4.28515625" style="5" customWidth="1"/>
    <col min="6666" max="6666" width="7.42578125" style="5" customWidth="1"/>
    <col min="6667" max="6667" width="4.28515625" style="5" customWidth="1"/>
    <col min="6668" max="6668" width="17.28515625" style="5" customWidth="1"/>
    <col min="6669" max="6669" width="30.85546875" style="5" customWidth="1"/>
    <col min="6670" max="6670" width="4.85546875" style="5" customWidth="1"/>
    <col min="6671" max="6671" width="15.140625" style="5" customWidth="1"/>
    <col min="6672" max="6672" width="31.28515625" style="5" customWidth="1"/>
    <col min="6673" max="6674" width="0" style="5" hidden="1" customWidth="1"/>
    <col min="6675" max="6675" width="22.140625" style="5" customWidth="1"/>
    <col min="6676" max="6908" width="10.7109375" style="5"/>
    <col min="6909" max="6909" width="16.85546875" style="5" customWidth="1"/>
    <col min="6910" max="6910" width="41.28515625" style="5" customWidth="1"/>
    <col min="6911" max="6912" width="4.28515625" style="5" customWidth="1"/>
    <col min="6913" max="6913" width="4" style="5" customWidth="1"/>
    <col min="6914" max="6919" width="4.28515625" style="5" customWidth="1"/>
    <col min="6920" max="6920" width="4.85546875" style="5" customWidth="1"/>
    <col min="6921" max="6921" width="4.28515625" style="5" customWidth="1"/>
    <col min="6922" max="6922" width="7.42578125" style="5" customWidth="1"/>
    <col min="6923" max="6923" width="4.28515625" style="5" customWidth="1"/>
    <col min="6924" max="6924" width="17.28515625" style="5" customWidth="1"/>
    <col min="6925" max="6925" width="30.85546875" style="5" customWidth="1"/>
    <col min="6926" max="6926" width="4.85546875" style="5" customWidth="1"/>
    <col min="6927" max="6927" width="15.140625" style="5" customWidth="1"/>
    <col min="6928" max="6928" width="31.28515625" style="5" customWidth="1"/>
    <col min="6929" max="6930" width="0" style="5" hidden="1" customWidth="1"/>
    <col min="6931" max="6931" width="22.140625" style="5" customWidth="1"/>
    <col min="6932" max="7164" width="10.7109375" style="5"/>
    <col min="7165" max="7165" width="16.85546875" style="5" customWidth="1"/>
    <col min="7166" max="7166" width="41.28515625" style="5" customWidth="1"/>
    <col min="7167" max="7168" width="4.28515625" style="5" customWidth="1"/>
    <col min="7169" max="7169" width="4" style="5" customWidth="1"/>
    <col min="7170" max="7175" width="4.28515625" style="5" customWidth="1"/>
    <col min="7176" max="7176" width="4.85546875" style="5" customWidth="1"/>
    <col min="7177" max="7177" width="4.28515625" style="5" customWidth="1"/>
    <col min="7178" max="7178" width="7.42578125" style="5" customWidth="1"/>
    <col min="7179" max="7179" width="4.28515625" style="5" customWidth="1"/>
    <col min="7180" max="7180" width="17.28515625" style="5" customWidth="1"/>
    <col min="7181" max="7181" width="30.85546875" style="5" customWidth="1"/>
    <col min="7182" max="7182" width="4.85546875" style="5" customWidth="1"/>
    <col min="7183" max="7183" width="15.140625" style="5" customWidth="1"/>
    <col min="7184" max="7184" width="31.28515625" style="5" customWidth="1"/>
    <col min="7185" max="7186" width="0" style="5" hidden="1" customWidth="1"/>
    <col min="7187" max="7187" width="22.140625" style="5" customWidth="1"/>
    <col min="7188" max="7420" width="10.7109375" style="5"/>
    <col min="7421" max="7421" width="16.85546875" style="5" customWidth="1"/>
    <col min="7422" max="7422" width="41.28515625" style="5" customWidth="1"/>
    <col min="7423" max="7424" width="4.28515625" style="5" customWidth="1"/>
    <col min="7425" max="7425" width="4" style="5" customWidth="1"/>
    <col min="7426" max="7431" width="4.28515625" style="5" customWidth="1"/>
    <col min="7432" max="7432" width="4.85546875" style="5" customWidth="1"/>
    <col min="7433" max="7433" width="4.28515625" style="5" customWidth="1"/>
    <col min="7434" max="7434" width="7.42578125" style="5" customWidth="1"/>
    <col min="7435" max="7435" width="4.28515625" style="5" customWidth="1"/>
    <col min="7436" max="7436" width="17.28515625" style="5" customWidth="1"/>
    <col min="7437" max="7437" width="30.85546875" style="5" customWidth="1"/>
    <col min="7438" max="7438" width="4.85546875" style="5" customWidth="1"/>
    <col min="7439" max="7439" width="15.140625" style="5" customWidth="1"/>
    <col min="7440" max="7440" width="31.28515625" style="5" customWidth="1"/>
    <col min="7441" max="7442" width="0" style="5" hidden="1" customWidth="1"/>
    <col min="7443" max="7443" width="22.140625" style="5" customWidth="1"/>
    <col min="7444" max="7676" width="10.7109375" style="5"/>
    <col min="7677" max="7677" width="16.85546875" style="5" customWidth="1"/>
    <col min="7678" max="7678" width="41.28515625" style="5" customWidth="1"/>
    <col min="7679" max="7680" width="4.28515625" style="5" customWidth="1"/>
    <col min="7681" max="7681" width="4" style="5" customWidth="1"/>
    <col min="7682" max="7687" width="4.28515625" style="5" customWidth="1"/>
    <col min="7688" max="7688" width="4.85546875" style="5" customWidth="1"/>
    <col min="7689" max="7689" width="4.28515625" style="5" customWidth="1"/>
    <col min="7690" max="7690" width="7.42578125" style="5" customWidth="1"/>
    <col min="7691" max="7691" width="4.28515625" style="5" customWidth="1"/>
    <col min="7692" max="7692" width="17.28515625" style="5" customWidth="1"/>
    <col min="7693" max="7693" width="30.85546875" style="5" customWidth="1"/>
    <col min="7694" max="7694" width="4.85546875" style="5" customWidth="1"/>
    <col min="7695" max="7695" width="15.140625" style="5" customWidth="1"/>
    <col min="7696" max="7696" width="31.28515625" style="5" customWidth="1"/>
    <col min="7697" max="7698" width="0" style="5" hidden="1" customWidth="1"/>
    <col min="7699" max="7699" width="22.140625" style="5" customWidth="1"/>
    <col min="7700" max="7932" width="10.7109375" style="5"/>
    <col min="7933" max="7933" width="16.85546875" style="5" customWidth="1"/>
    <col min="7934" max="7934" width="41.28515625" style="5" customWidth="1"/>
    <col min="7935" max="7936" width="4.28515625" style="5" customWidth="1"/>
    <col min="7937" max="7937" width="4" style="5" customWidth="1"/>
    <col min="7938" max="7943" width="4.28515625" style="5" customWidth="1"/>
    <col min="7944" max="7944" width="4.85546875" style="5" customWidth="1"/>
    <col min="7945" max="7945" width="4.28515625" style="5" customWidth="1"/>
    <col min="7946" max="7946" width="7.42578125" style="5" customWidth="1"/>
    <col min="7947" max="7947" width="4.28515625" style="5" customWidth="1"/>
    <col min="7948" max="7948" width="17.28515625" style="5" customWidth="1"/>
    <col min="7949" max="7949" width="30.85546875" style="5" customWidth="1"/>
    <col min="7950" max="7950" width="4.85546875" style="5" customWidth="1"/>
    <col min="7951" max="7951" width="15.140625" style="5" customWidth="1"/>
    <col min="7952" max="7952" width="31.28515625" style="5" customWidth="1"/>
    <col min="7953" max="7954" width="0" style="5" hidden="1" customWidth="1"/>
    <col min="7955" max="7955" width="22.140625" style="5" customWidth="1"/>
    <col min="7956" max="8188" width="10.7109375" style="5"/>
    <col min="8189" max="8189" width="16.85546875" style="5" customWidth="1"/>
    <col min="8190" max="8190" width="41.28515625" style="5" customWidth="1"/>
    <col min="8191" max="8192" width="4.28515625" style="5" customWidth="1"/>
    <col min="8193" max="8193" width="4" style="5" customWidth="1"/>
    <col min="8194" max="8199" width="4.28515625" style="5" customWidth="1"/>
    <col min="8200" max="8200" width="4.85546875" style="5" customWidth="1"/>
    <col min="8201" max="8201" width="4.28515625" style="5" customWidth="1"/>
    <col min="8202" max="8202" width="7.42578125" style="5" customWidth="1"/>
    <col min="8203" max="8203" width="4.28515625" style="5" customWidth="1"/>
    <col min="8204" max="8204" width="17.28515625" style="5" customWidth="1"/>
    <col min="8205" max="8205" width="30.85546875" style="5" customWidth="1"/>
    <col min="8206" max="8206" width="4.85546875" style="5" customWidth="1"/>
    <col min="8207" max="8207" width="15.140625" style="5" customWidth="1"/>
    <col min="8208" max="8208" width="31.28515625" style="5" customWidth="1"/>
    <col min="8209" max="8210" width="0" style="5" hidden="1" customWidth="1"/>
    <col min="8211" max="8211" width="22.140625" style="5" customWidth="1"/>
    <col min="8212" max="8444" width="10.7109375" style="5"/>
    <col min="8445" max="8445" width="16.85546875" style="5" customWidth="1"/>
    <col min="8446" max="8446" width="41.28515625" style="5" customWidth="1"/>
    <col min="8447" max="8448" width="4.28515625" style="5" customWidth="1"/>
    <col min="8449" max="8449" width="4" style="5" customWidth="1"/>
    <col min="8450" max="8455" width="4.28515625" style="5" customWidth="1"/>
    <col min="8456" max="8456" width="4.85546875" style="5" customWidth="1"/>
    <col min="8457" max="8457" width="4.28515625" style="5" customWidth="1"/>
    <col min="8458" max="8458" width="7.42578125" style="5" customWidth="1"/>
    <col min="8459" max="8459" width="4.28515625" style="5" customWidth="1"/>
    <col min="8460" max="8460" width="17.28515625" style="5" customWidth="1"/>
    <col min="8461" max="8461" width="30.85546875" style="5" customWidth="1"/>
    <col min="8462" max="8462" width="4.85546875" style="5" customWidth="1"/>
    <col min="8463" max="8463" width="15.140625" style="5" customWidth="1"/>
    <col min="8464" max="8464" width="31.28515625" style="5" customWidth="1"/>
    <col min="8465" max="8466" width="0" style="5" hidden="1" customWidth="1"/>
    <col min="8467" max="8467" width="22.140625" style="5" customWidth="1"/>
    <col min="8468" max="8700" width="10.7109375" style="5"/>
    <col min="8701" max="8701" width="16.85546875" style="5" customWidth="1"/>
    <col min="8702" max="8702" width="41.28515625" style="5" customWidth="1"/>
    <col min="8703" max="8704" width="4.28515625" style="5" customWidth="1"/>
    <col min="8705" max="8705" width="4" style="5" customWidth="1"/>
    <col min="8706" max="8711" width="4.28515625" style="5" customWidth="1"/>
    <col min="8712" max="8712" width="4.85546875" style="5" customWidth="1"/>
    <col min="8713" max="8713" width="4.28515625" style="5" customWidth="1"/>
    <col min="8714" max="8714" width="7.42578125" style="5" customWidth="1"/>
    <col min="8715" max="8715" width="4.28515625" style="5" customWidth="1"/>
    <col min="8716" max="8716" width="17.28515625" style="5" customWidth="1"/>
    <col min="8717" max="8717" width="30.85546875" style="5" customWidth="1"/>
    <col min="8718" max="8718" width="4.85546875" style="5" customWidth="1"/>
    <col min="8719" max="8719" width="15.140625" style="5" customWidth="1"/>
    <col min="8720" max="8720" width="31.28515625" style="5" customWidth="1"/>
    <col min="8721" max="8722" width="0" style="5" hidden="1" customWidth="1"/>
    <col min="8723" max="8723" width="22.140625" style="5" customWidth="1"/>
    <col min="8724" max="8956" width="10.7109375" style="5"/>
    <col min="8957" max="8957" width="16.85546875" style="5" customWidth="1"/>
    <col min="8958" max="8958" width="41.28515625" style="5" customWidth="1"/>
    <col min="8959" max="8960" width="4.28515625" style="5" customWidth="1"/>
    <col min="8961" max="8961" width="4" style="5" customWidth="1"/>
    <col min="8962" max="8967" width="4.28515625" style="5" customWidth="1"/>
    <col min="8968" max="8968" width="4.85546875" style="5" customWidth="1"/>
    <col min="8969" max="8969" width="4.28515625" style="5" customWidth="1"/>
    <col min="8970" max="8970" width="7.42578125" style="5" customWidth="1"/>
    <col min="8971" max="8971" width="4.28515625" style="5" customWidth="1"/>
    <col min="8972" max="8972" width="17.28515625" style="5" customWidth="1"/>
    <col min="8973" max="8973" width="30.85546875" style="5" customWidth="1"/>
    <col min="8974" max="8974" width="4.85546875" style="5" customWidth="1"/>
    <col min="8975" max="8975" width="15.140625" style="5" customWidth="1"/>
    <col min="8976" max="8976" width="31.28515625" style="5" customWidth="1"/>
    <col min="8977" max="8978" width="0" style="5" hidden="1" customWidth="1"/>
    <col min="8979" max="8979" width="22.140625" style="5" customWidth="1"/>
    <col min="8980" max="9212" width="10.7109375" style="5"/>
    <col min="9213" max="9213" width="16.85546875" style="5" customWidth="1"/>
    <col min="9214" max="9214" width="41.28515625" style="5" customWidth="1"/>
    <col min="9215" max="9216" width="4.28515625" style="5" customWidth="1"/>
    <col min="9217" max="9217" width="4" style="5" customWidth="1"/>
    <col min="9218" max="9223" width="4.28515625" style="5" customWidth="1"/>
    <col min="9224" max="9224" width="4.85546875" style="5" customWidth="1"/>
    <col min="9225" max="9225" width="4.28515625" style="5" customWidth="1"/>
    <col min="9226" max="9226" width="7.42578125" style="5" customWidth="1"/>
    <col min="9227" max="9227" width="4.28515625" style="5" customWidth="1"/>
    <col min="9228" max="9228" width="17.28515625" style="5" customWidth="1"/>
    <col min="9229" max="9229" width="30.85546875" style="5" customWidth="1"/>
    <col min="9230" max="9230" width="4.85546875" style="5" customWidth="1"/>
    <col min="9231" max="9231" width="15.140625" style="5" customWidth="1"/>
    <col min="9232" max="9232" width="31.28515625" style="5" customWidth="1"/>
    <col min="9233" max="9234" width="0" style="5" hidden="1" customWidth="1"/>
    <col min="9235" max="9235" width="22.140625" style="5" customWidth="1"/>
    <col min="9236" max="9468" width="10.7109375" style="5"/>
    <col min="9469" max="9469" width="16.85546875" style="5" customWidth="1"/>
    <col min="9470" max="9470" width="41.28515625" style="5" customWidth="1"/>
    <col min="9471" max="9472" width="4.28515625" style="5" customWidth="1"/>
    <col min="9473" max="9473" width="4" style="5" customWidth="1"/>
    <col min="9474" max="9479" width="4.28515625" style="5" customWidth="1"/>
    <col min="9480" max="9480" width="4.85546875" style="5" customWidth="1"/>
    <col min="9481" max="9481" width="4.28515625" style="5" customWidth="1"/>
    <col min="9482" max="9482" width="7.42578125" style="5" customWidth="1"/>
    <col min="9483" max="9483" width="4.28515625" style="5" customWidth="1"/>
    <col min="9484" max="9484" width="17.28515625" style="5" customWidth="1"/>
    <col min="9485" max="9485" width="30.85546875" style="5" customWidth="1"/>
    <col min="9486" max="9486" width="4.85546875" style="5" customWidth="1"/>
    <col min="9487" max="9487" width="15.140625" style="5" customWidth="1"/>
    <col min="9488" max="9488" width="31.28515625" style="5" customWidth="1"/>
    <col min="9489" max="9490" width="0" style="5" hidden="1" customWidth="1"/>
    <col min="9491" max="9491" width="22.140625" style="5" customWidth="1"/>
    <col min="9492" max="9724" width="10.7109375" style="5"/>
    <col min="9725" max="9725" width="16.85546875" style="5" customWidth="1"/>
    <col min="9726" max="9726" width="41.28515625" style="5" customWidth="1"/>
    <col min="9727" max="9728" width="4.28515625" style="5" customWidth="1"/>
    <col min="9729" max="9729" width="4" style="5" customWidth="1"/>
    <col min="9730" max="9735" width="4.28515625" style="5" customWidth="1"/>
    <col min="9736" max="9736" width="4.85546875" style="5" customWidth="1"/>
    <col min="9737" max="9737" width="4.28515625" style="5" customWidth="1"/>
    <col min="9738" max="9738" width="7.42578125" style="5" customWidth="1"/>
    <col min="9739" max="9739" width="4.28515625" style="5" customWidth="1"/>
    <col min="9740" max="9740" width="17.28515625" style="5" customWidth="1"/>
    <col min="9741" max="9741" width="30.85546875" style="5" customWidth="1"/>
    <col min="9742" max="9742" width="4.85546875" style="5" customWidth="1"/>
    <col min="9743" max="9743" width="15.140625" style="5" customWidth="1"/>
    <col min="9744" max="9744" width="31.28515625" style="5" customWidth="1"/>
    <col min="9745" max="9746" width="0" style="5" hidden="1" customWidth="1"/>
    <col min="9747" max="9747" width="22.140625" style="5" customWidth="1"/>
    <col min="9748" max="9980" width="10.7109375" style="5"/>
    <col min="9981" max="9981" width="16.85546875" style="5" customWidth="1"/>
    <col min="9982" max="9982" width="41.28515625" style="5" customWidth="1"/>
    <col min="9983" max="9984" width="4.28515625" style="5" customWidth="1"/>
    <col min="9985" max="9985" width="4" style="5" customWidth="1"/>
    <col min="9986" max="9991" width="4.28515625" style="5" customWidth="1"/>
    <col min="9992" max="9992" width="4.85546875" style="5" customWidth="1"/>
    <col min="9993" max="9993" width="4.28515625" style="5" customWidth="1"/>
    <col min="9994" max="9994" width="7.42578125" style="5" customWidth="1"/>
    <col min="9995" max="9995" width="4.28515625" style="5" customWidth="1"/>
    <col min="9996" max="9996" width="17.28515625" style="5" customWidth="1"/>
    <col min="9997" max="9997" width="30.85546875" style="5" customWidth="1"/>
    <col min="9998" max="9998" width="4.85546875" style="5" customWidth="1"/>
    <col min="9999" max="9999" width="15.140625" style="5" customWidth="1"/>
    <col min="10000" max="10000" width="31.28515625" style="5" customWidth="1"/>
    <col min="10001" max="10002" width="0" style="5" hidden="1" customWidth="1"/>
    <col min="10003" max="10003" width="22.140625" style="5" customWidth="1"/>
    <col min="10004" max="10236" width="10.7109375" style="5"/>
    <col min="10237" max="10237" width="16.85546875" style="5" customWidth="1"/>
    <col min="10238" max="10238" width="41.28515625" style="5" customWidth="1"/>
    <col min="10239" max="10240" width="4.28515625" style="5" customWidth="1"/>
    <col min="10241" max="10241" width="4" style="5" customWidth="1"/>
    <col min="10242" max="10247" width="4.28515625" style="5" customWidth="1"/>
    <col min="10248" max="10248" width="4.85546875" style="5" customWidth="1"/>
    <col min="10249" max="10249" width="4.28515625" style="5" customWidth="1"/>
    <col min="10250" max="10250" width="7.42578125" style="5" customWidth="1"/>
    <col min="10251" max="10251" width="4.28515625" style="5" customWidth="1"/>
    <col min="10252" max="10252" width="17.28515625" style="5" customWidth="1"/>
    <col min="10253" max="10253" width="30.85546875" style="5" customWidth="1"/>
    <col min="10254" max="10254" width="4.85546875" style="5" customWidth="1"/>
    <col min="10255" max="10255" width="15.140625" style="5" customWidth="1"/>
    <col min="10256" max="10256" width="31.28515625" style="5" customWidth="1"/>
    <col min="10257" max="10258" width="0" style="5" hidden="1" customWidth="1"/>
    <col min="10259" max="10259" width="22.140625" style="5" customWidth="1"/>
    <col min="10260" max="10492" width="10.7109375" style="5"/>
    <col min="10493" max="10493" width="16.85546875" style="5" customWidth="1"/>
    <col min="10494" max="10494" width="41.28515625" style="5" customWidth="1"/>
    <col min="10495" max="10496" width="4.28515625" style="5" customWidth="1"/>
    <col min="10497" max="10497" width="4" style="5" customWidth="1"/>
    <col min="10498" max="10503" width="4.28515625" style="5" customWidth="1"/>
    <col min="10504" max="10504" width="4.85546875" style="5" customWidth="1"/>
    <col min="10505" max="10505" width="4.28515625" style="5" customWidth="1"/>
    <col min="10506" max="10506" width="7.42578125" style="5" customWidth="1"/>
    <col min="10507" max="10507" width="4.28515625" style="5" customWidth="1"/>
    <col min="10508" max="10508" width="17.28515625" style="5" customWidth="1"/>
    <col min="10509" max="10509" width="30.85546875" style="5" customWidth="1"/>
    <col min="10510" max="10510" width="4.85546875" style="5" customWidth="1"/>
    <col min="10511" max="10511" width="15.140625" style="5" customWidth="1"/>
    <col min="10512" max="10512" width="31.28515625" style="5" customWidth="1"/>
    <col min="10513" max="10514" width="0" style="5" hidden="1" customWidth="1"/>
    <col min="10515" max="10515" width="22.140625" style="5" customWidth="1"/>
    <col min="10516" max="10748" width="10.7109375" style="5"/>
    <col min="10749" max="10749" width="16.85546875" style="5" customWidth="1"/>
    <col min="10750" max="10750" width="41.28515625" style="5" customWidth="1"/>
    <col min="10751" max="10752" width="4.28515625" style="5" customWidth="1"/>
    <col min="10753" max="10753" width="4" style="5" customWidth="1"/>
    <col min="10754" max="10759" width="4.28515625" style="5" customWidth="1"/>
    <col min="10760" max="10760" width="4.85546875" style="5" customWidth="1"/>
    <col min="10761" max="10761" width="4.28515625" style="5" customWidth="1"/>
    <col min="10762" max="10762" width="7.42578125" style="5" customWidth="1"/>
    <col min="10763" max="10763" width="4.28515625" style="5" customWidth="1"/>
    <col min="10764" max="10764" width="17.28515625" style="5" customWidth="1"/>
    <col min="10765" max="10765" width="30.85546875" style="5" customWidth="1"/>
    <col min="10766" max="10766" width="4.85546875" style="5" customWidth="1"/>
    <col min="10767" max="10767" width="15.140625" style="5" customWidth="1"/>
    <col min="10768" max="10768" width="31.28515625" style="5" customWidth="1"/>
    <col min="10769" max="10770" width="0" style="5" hidden="1" customWidth="1"/>
    <col min="10771" max="10771" width="22.140625" style="5" customWidth="1"/>
    <col min="10772" max="11004" width="10.7109375" style="5"/>
    <col min="11005" max="11005" width="16.85546875" style="5" customWidth="1"/>
    <col min="11006" max="11006" width="41.28515625" style="5" customWidth="1"/>
    <col min="11007" max="11008" width="4.28515625" style="5" customWidth="1"/>
    <col min="11009" max="11009" width="4" style="5" customWidth="1"/>
    <col min="11010" max="11015" width="4.28515625" style="5" customWidth="1"/>
    <col min="11016" max="11016" width="4.85546875" style="5" customWidth="1"/>
    <col min="11017" max="11017" width="4.28515625" style="5" customWidth="1"/>
    <col min="11018" max="11018" width="7.42578125" style="5" customWidth="1"/>
    <col min="11019" max="11019" width="4.28515625" style="5" customWidth="1"/>
    <col min="11020" max="11020" width="17.28515625" style="5" customWidth="1"/>
    <col min="11021" max="11021" width="30.85546875" style="5" customWidth="1"/>
    <col min="11022" max="11022" width="4.85546875" style="5" customWidth="1"/>
    <col min="11023" max="11023" width="15.140625" style="5" customWidth="1"/>
    <col min="11024" max="11024" width="31.28515625" style="5" customWidth="1"/>
    <col min="11025" max="11026" width="0" style="5" hidden="1" customWidth="1"/>
    <col min="11027" max="11027" width="22.140625" style="5" customWidth="1"/>
    <col min="11028" max="11260" width="10.7109375" style="5"/>
    <col min="11261" max="11261" width="16.85546875" style="5" customWidth="1"/>
    <col min="11262" max="11262" width="41.28515625" style="5" customWidth="1"/>
    <col min="11263" max="11264" width="4.28515625" style="5" customWidth="1"/>
    <col min="11265" max="11265" width="4" style="5" customWidth="1"/>
    <col min="11266" max="11271" width="4.28515625" style="5" customWidth="1"/>
    <col min="11272" max="11272" width="4.85546875" style="5" customWidth="1"/>
    <col min="11273" max="11273" width="4.28515625" style="5" customWidth="1"/>
    <col min="11274" max="11274" width="7.42578125" style="5" customWidth="1"/>
    <col min="11275" max="11275" width="4.28515625" style="5" customWidth="1"/>
    <col min="11276" max="11276" width="17.28515625" style="5" customWidth="1"/>
    <col min="11277" max="11277" width="30.85546875" style="5" customWidth="1"/>
    <col min="11278" max="11278" width="4.85546875" style="5" customWidth="1"/>
    <col min="11279" max="11279" width="15.140625" style="5" customWidth="1"/>
    <col min="11280" max="11280" width="31.28515625" style="5" customWidth="1"/>
    <col min="11281" max="11282" width="0" style="5" hidden="1" customWidth="1"/>
    <col min="11283" max="11283" width="22.140625" style="5" customWidth="1"/>
    <col min="11284" max="11516" width="10.7109375" style="5"/>
    <col min="11517" max="11517" width="16.85546875" style="5" customWidth="1"/>
    <col min="11518" max="11518" width="41.28515625" style="5" customWidth="1"/>
    <col min="11519" max="11520" width="4.28515625" style="5" customWidth="1"/>
    <col min="11521" max="11521" width="4" style="5" customWidth="1"/>
    <col min="11522" max="11527" width="4.28515625" style="5" customWidth="1"/>
    <col min="11528" max="11528" width="4.85546875" style="5" customWidth="1"/>
    <col min="11529" max="11529" width="4.28515625" style="5" customWidth="1"/>
    <col min="11530" max="11530" width="7.42578125" style="5" customWidth="1"/>
    <col min="11531" max="11531" width="4.28515625" style="5" customWidth="1"/>
    <col min="11532" max="11532" width="17.28515625" style="5" customWidth="1"/>
    <col min="11533" max="11533" width="30.85546875" style="5" customWidth="1"/>
    <col min="11534" max="11534" width="4.85546875" style="5" customWidth="1"/>
    <col min="11535" max="11535" width="15.140625" style="5" customWidth="1"/>
    <col min="11536" max="11536" width="31.28515625" style="5" customWidth="1"/>
    <col min="11537" max="11538" width="0" style="5" hidden="1" customWidth="1"/>
    <col min="11539" max="11539" width="22.140625" style="5" customWidth="1"/>
    <col min="11540" max="11772" width="10.7109375" style="5"/>
    <col min="11773" max="11773" width="16.85546875" style="5" customWidth="1"/>
    <col min="11774" max="11774" width="41.28515625" style="5" customWidth="1"/>
    <col min="11775" max="11776" width="4.28515625" style="5" customWidth="1"/>
    <col min="11777" max="11777" width="4" style="5" customWidth="1"/>
    <col min="11778" max="11783" width="4.28515625" style="5" customWidth="1"/>
    <col min="11784" max="11784" width="4.85546875" style="5" customWidth="1"/>
    <col min="11785" max="11785" width="4.28515625" style="5" customWidth="1"/>
    <col min="11786" max="11786" width="7.42578125" style="5" customWidth="1"/>
    <col min="11787" max="11787" width="4.28515625" style="5" customWidth="1"/>
    <col min="11788" max="11788" width="17.28515625" style="5" customWidth="1"/>
    <col min="11789" max="11789" width="30.85546875" style="5" customWidth="1"/>
    <col min="11790" max="11790" width="4.85546875" style="5" customWidth="1"/>
    <col min="11791" max="11791" width="15.140625" style="5" customWidth="1"/>
    <col min="11792" max="11792" width="31.28515625" style="5" customWidth="1"/>
    <col min="11793" max="11794" width="0" style="5" hidden="1" customWidth="1"/>
    <col min="11795" max="11795" width="22.140625" style="5" customWidth="1"/>
    <col min="11796" max="12028" width="10.7109375" style="5"/>
    <col min="12029" max="12029" width="16.85546875" style="5" customWidth="1"/>
    <col min="12030" max="12030" width="41.28515625" style="5" customWidth="1"/>
    <col min="12031" max="12032" width="4.28515625" style="5" customWidth="1"/>
    <col min="12033" max="12033" width="4" style="5" customWidth="1"/>
    <col min="12034" max="12039" width="4.28515625" style="5" customWidth="1"/>
    <col min="12040" max="12040" width="4.85546875" style="5" customWidth="1"/>
    <col min="12041" max="12041" width="4.28515625" style="5" customWidth="1"/>
    <col min="12042" max="12042" width="7.42578125" style="5" customWidth="1"/>
    <col min="12043" max="12043" width="4.28515625" style="5" customWidth="1"/>
    <col min="12044" max="12044" width="17.28515625" style="5" customWidth="1"/>
    <col min="12045" max="12045" width="30.85546875" style="5" customWidth="1"/>
    <col min="12046" max="12046" width="4.85546875" style="5" customWidth="1"/>
    <col min="12047" max="12047" width="15.140625" style="5" customWidth="1"/>
    <col min="12048" max="12048" width="31.28515625" style="5" customWidth="1"/>
    <col min="12049" max="12050" width="0" style="5" hidden="1" customWidth="1"/>
    <col min="12051" max="12051" width="22.140625" style="5" customWidth="1"/>
    <col min="12052" max="12284" width="10.7109375" style="5"/>
    <col min="12285" max="12285" width="16.85546875" style="5" customWidth="1"/>
    <col min="12286" max="12286" width="41.28515625" style="5" customWidth="1"/>
    <col min="12287" max="12288" width="4.28515625" style="5" customWidth="1"/>
    <col min="12289" max="12289" width="4" style="5" customWidth="1"/>
    <col min="12290" max="12295" width="4.28515625" style="5" customWidth="1"/>
    <col min="12296" max="12296" width="4.85546875" style="5" customWidth="1"/>
    <col min="12297" max="12297" width="4.28515625" style="5" customWidth="1"/>
    <col min="12298" max="12298" width="7.42578125" style="5" customWidth="1"/>
    <col min="12299" max="12299" width="4.28515625" style="5" customWidth="1"/>
    <col min="12300" max="12300" width="17.28515625" style="5" customWidth="1"/>
    <col min="12301" max="12301" width="30.85546875" style="5" customWidth="1"/>
    <col min="12302" max="12302" width="4.85546875" style="5" customWidth="1"/>
    <col min="12303" max="12303" width="15.140625" style="5" customWidth="1"/>
    <col min="12304" max="12304" width="31.28515625" style="5" customWidth="1"/>
    <col min="12305" max="12306" width="0" style="5" hidden="1" customWidth="1"/>
    <col min="12307" max="12307" width="22.140625" style="5" customWidth="1"/>
    <col min="12308" max="12540" width="10.7109375" style="5"/>
    <col min="12541" max="12541" width="16.85546875" style="5" customWidth="1"/>
    <col min="12542" max="12542" width="41.28515625" style="5" customWidth="1"/>
    <col min="12543" max="12544" width="4.28515625" style="5" customWidth="1"/>
    <col min="12545" max="12545" width="4" style="5" customWidth="1"/>
    <col min="12546" max="12551" width="4.28515625" style="5" customWidth="1"/>
    <col min="12552" max="12552" width="4.85546875" style="5" customWidth="1"/>
    <col min="12553" max="12553" width="4.28515625" style="5" customWidth="1"/>
    <col min="12554" max="12554" width="7.42578125" style="5" customWidth="1"/>
    <col min="12555" max="12555" width="4.28515625" style="5" customWidth="1"/>
    <col min="12556" max="12556" width="17.28515625" style="5" customWidth="1"/>
    <col min="12557" max="12557" width="30.85546875" style="5" customWidth="1"/>
    <col min="12558" max="12558" width="4.85546875" style="5" customWidth="1"/>
    <col min="12559" max="12559" width="15.140625" style="5" customWidth="1"/>
    <col min="12560" max="12560" width="31.28515625" style="5" customWidth="1"/>
    <col min="12561" max="12562" width="0" style="5" hidden="1" customWidth="1"/>
    <col min="12563" max="12563" width="22.140625" style="5" customWidth="1"/>
    <col min="12564" max="12796" width="10.7109375" style="5"/>
    <col min="12797" max="12797" width="16.85546875" style="5" customWidth="1"/>
    <col min="12798" max="12798" width="41.28515625" style="5" customWidth="1"/>
    <col min="12799" max="12800" width="4.28515625" style="5" customWidth="1"/>
    <col min="12801" max="12801" width="4" style="5" customWidth="1"/>
    <col min="12802" max="12807" width="4.28515625" style="5" customWidth="1"/>
    <col min="12808" max="12808" width="4.85546875" style="5" customWidth="1"/>
    <col min="12809" max="12809" width="4.28515625" style="5" customWidth="1"/>
    <col min="12810" max="12810" width="7.42578125" style="5" customWidth="1"/>
    <col min="12811" max="12811" width="4.28515625" style="5" customWidth="1"/>
    <col min="12812" max="12812" width="17.28515625" style="5" customWidth="1"/>
    <col min="12813" max="12813" width="30.85546875" style="5" customWidth="1"/>
    <col min="12814" max="12814" width="4.85546875" style="5" customWidth="1"/>
    <col min="12815" max="12815" width="15.140625" style="5" customWidth="1"/>
    <col min="12816" max="12816" width="31.28515625" style="5" customWidth="1"/>
    <col min="12817" max="12818" width="0" style="5" hidden="1" customWidth="1"/>
    <col min="12819" max="12819" width="22.140625" style="5" customWidth="1"/>
    <col min="12820" max="13052" width="10.7109375" style="5"/>
    <col min="13053" max="13053" width="16.85546875" style="5" customWidth="1"/>
    <col min="13054" max="13054" width="41.28515625" style="5" customWidth="1"/>
    <col min="13055" max="13056" width="4.28515625" style="5" customWidth="1"/>
    <col min="13057" max="13057" width="4" style="5" customWidth="1"/>
    <col min="13058" max="13063" width="4.28515625" style="5" customWidth="1"/>
    <col min="13064" max="13064" width="4.85546875" style="5" customWidth="1"/>
    <col min="13065" max="13065" width="4.28515625" style="5" customWidth="1"/>
    <col min="13066" max="13066" width="7.42578125" style="5" customWidth="1"/>
    <col min="13067" max="13067" width="4.28515625" style="5" customWidth="1"/>
    <col min="13068" max="13068" width="17.28515625" style="5" customWidth="1"/>
    <col min="13069" max="13069" width="30.85546875" style="5" customWidth="1"/>
    <col min="13070" max="13070" width="4.85546875" style="5" customWidth="1"/>
    <col min="13071" max="13071" width="15.140625" style="5" customWidth="1"/>
    <col min="13072" max="13072" width="31.28515625" style="5" customWidth="1"/>
    <col min="13073" max="13074" width="0" style="5" hidden="1" customWidth="1"/>
    <col min="13075" max="13075" width="22.140625" style="5" customWidth="1"/>
    <col min="13076" max="13308" width="10.7109375" style="5"/>
    <col min="13309" max="13309" width="16.85546875" style="5" customWidth="1"/>
    <col min="13310" max="13310" width="41.28515625" style="5" customWidth="1"/>
    <col min="13311" max="13312" width="4.28515625" style="5" customWidth="1"/>
    <col min="13313" max="13313" width="4" style="5" customWidth="1"/>
    <col min="13314" max="13319" width="4.28515625" style="5" customWidth="1"/>
    <col min="13320" max="13320" width="4.85546875" style="5" customWidth="1"/>
    <col min="13321" max="13321" width="4.28515625" style="5" customWidth="1"/>
    <col min="13322" max="13322" width="7.42578125" style="5" customWidth="1"/>
    <col min="13323" max="13323" width="4.28515625" style="5" customWidth="1"/>
    <col min="13324" max="13324" width="17.28515625" style="5" customWidth="1"/>
    <col min="13325" max="13325" width="30.85546875" style="5" customWidth="1"/>
    <col min="13326" max="13326" width="4.85546875" style="5" customWidth="1"/>
    <col min="13327" max="13327" width="15.140625" style="5" customWidth="1"/>
    <col min="13328" max="13328" width="31.28515625" style="5" customWidth="1"/>
    <col min="13329" max="13330" width="0" style="5" hidden="1" customWidth="1"/>
    <col min="13331" max="13331" width="22.140625" style="5" customWidth="1"/>
    <col min="13332" max="13564" width="10.7109375" style="5"/>
    <col min="13565" max="13565" width="16.85546875" style="5" customWidth="1"/>
    <col min="13566" max="13566" width="41.28515625" style="5" customWidth="1"/>
    <col min="13567" max="13568" width="4.28515625" style="5" customWidth="1"/>
    <col min="13569" max="13569" width="4" style="5" customWidth="1"/>
    <col min="13570" max="13575" width="4.28515625" style="5" customWidth="1"/>
    <col min="13576" max="13576" width="4.85546875" style="5" customWidth="1"/>
    <col min="13577" max="13577" width="4.28515625" style="5" customWidth="1"/>
    <col min="13578" max="13578" width="7.42578125" style="5" customWidth="1"/>
    <col min="13579" max="13579" width="4.28515625" style="5" customWidth="1"/>
    <col min="13580" max="13580" width="17.28515625" style="5" customWidth="1"/>
    <col min="13581" max="13581" width="30.85546875" style="5" customWidth="1"/>
    <col min="13582" max="13582" width="4.85546875" style="5" customWidth="1"/>
    <col min="13583" max="13583" width="15.140625" style="5" customWidth="1"/>
    <col min="13584" max="13584" width="31.28515625" style="5" customWidth="1"/>
    <col min="13585" max="13586" width="0" style="5" hidden="1" customWidth="1"/>
    <col min="13587" max="13587" width="22.140625" style="5" customWidth="1"/>
    <col min="13588" max="13820" width="10.7109375" style="5"/>
    <col min="13821" max="13821" width="16.85546875" style="5" customWidth="1"/>
    <col min="13822" max="13822" width="41.28515625" style="5" customWidth="1"/>
    <col min="13823" max="13824" width="4.28515625" style="5" customWidth="1"/>
    <col min="13825" max="13825" width="4" style="5" customWidth="1"/>
    <col min="13826" max="13831" width="4.28515625" style="5" customWidth="1"/>
    <col min="13832" max="13832" width="4.85546875" style="5" customWidth="1"/>
    <col min="13833" max="13833" width="4.28515625" style="5" customWidth="1"/>
    <col min="13834" max="13834" width="7.42578125" style="5" customWidth="1"/>
    <col min="13835" max="13835" width="4.28515625" style="5" customWidth="1"/>
    <col min="13836" max="13836" width="17.28515625" style="5" customWidth="1"/>
    <col min="13837" max="13837" width="30.85546875" style="5" customWidth="1"/>
    <col min="13838" max="13838" width="4.85546875" style="5" customWidth="1"/>
    <col min="13839" max="13839" width="15.140625" style="5" customWidth="1"/>
    <col min="13840" max="13840" width="31.28515625" style="5" customWidth="1"/>
    <col min="13841" max="13842" width="0" style="5" hidden="1" customWidth="1"/>
    <col min="13843" max="13843" width="22.140625" style="5" customWidth="1"/>
    <col min="13844" max="14076" width="10.7109375" style="5"/>
    <col min="14077" max="14077" width="16.85546875" style="5" customWidth="1"/>
    <col min="14078" max="14078" width="41.28515625" style="5" customWidth="1"/>
    <col min="14079" max="14080" width="4.28515625" style="5" customWidth="1"/>
    <col min="14081" max="14081" width="4" style="5" customWidth="1"/>
    <col min="14082" max="14087" width="4.28515625" style="5" customWidth="1"/>
    <col min="14088" max="14088" width="4.85546875" style="5" customWidth="1"/>
    <col min="14089" max="14089" width="4.28515625" style="5" customWidth="1"/>
    <col min="14090" max="14090" width="7.42578125" style="5" customWidth="1"/>
    <col min="14091" max="14091" width="4.28515625" style="5" customWidth="1"/>
    <col min="14092" max="14092" width="17.28515625" style="5" customWidth="1"/>
    <col min="14093" max="14093" width="30.85546875" style="5" customWidth="1"/>
    <col min="14094" max="14094" width="4.85546875" style="5" customWidth="1"/>
    <col min="14095" max="14095" width="15.140625" style="5" customWidth="1"/>
    <col min="14096" max="14096" width="31.28515625" style="5" customWidth="1"/>
    <col min="14097" max="14098" width="0" style="5" hidden="1" customWidth="1"/>
    <col min="14099" max="14099" width="22.140625" style="5" customWidth="1"/>
    <col min="14100" max="14332" width="10.7109375" style="5"/>
    <col min="14333" max="14333" width="16.85546875" style="5" customWidth="1"/>
    <col min="14334" max="14334" width="41.28515625" style="5" customWidth="1"/>
    <col min="14335" max="14336" width="4.28515625" style="5" customWidth="1"/>
    <col min="14337" max="14337" width="4" style="5" customWidth="1"/>
    <col min="14338" max="14343" width="4.28515625" style="5" customWidth="1"/>
    <col min="14344" max="14344" width="4.85546875" style="5" customWidth="1"/>
    <col min="14345" max="14345" width="4.28515625" style="5" customWidth="1"/>
    <col min="14346" max="14346" width="7.42578125" style="5" customWidth="1"/>
    <col min="14347" max="14347" width="4.28515625" style="5" customWidth="1"/>
    <col min="14348" max="14348" width="17.28515625" style="5" customWidth="1"/>
    <col min="14349" max="14349" width="30.85546875" style="5" customWidth="1"/>
    <col min="14350" max="14350" width="4.85546875" style="5" customWidth="1"/>
    <col min="14351" max="14351" width="15.140625" style="5" customWidth="1"/>
    <col min="14352" max="14352" width="31.28515625" style="5" customWidth="1"/>
    <col min="14353" max="14354" width="0" style="5" hidden="1" customWidth="1"/>
    <col min="14355" max="14355" width="22.140625" style="5" customWidth="1"/>
    <col min="14356" max="14588" width="10.7109375" style="5"/>
    <col min="14589" max="14589" width="16.85546875" style="5" customWidth="1"/>
    <col min="14590" max="14590" width="41.28515625" style="5" customWidth="1"/>
    <col min="14591" max="14592" width="4.28515625" style="5" customWidth="1"/>
    <col min="14593" max="14593" width="4" style="5" customWidth="1"/>
    <col min="14594" max="14599" width="4.28515625" style="5" customWidth="1"/>
    <col min="14600" max="14600" width="4.85546875" style="5" customWidth="1"/>
    <col min="14601" max="14601" width="4.28515625" style="5" customWidth="1"/>
    <col min="14602" max="14602" width="7.42578125" style="5" customWidth="1"/>
    <col min="14603" max="14603" width="4.28515625" style="5" customWidth="1"/>
    <col min="14604" max="14604" width="17.28515625" style="5" customWidth="1"/>
    <col min="14605" max="14605" width="30.85546875" style="5" customWidth="1"/>
    <col min="14606" max="14606" width="4.85546875" style="5" customWidth="1"/>
    <col min="14607" max="14607" width="15.140625" style="5" customWidth="1"/>
    <col min="14608" max="14608" width="31.28515625" style="5" customWidth="1"/>
    <col min="14609" max="14610" width="0" style="5" hidden="1" customWidth="1"/>
    <col min="14611" max="14611" width="22.140625" style="5" customWidth="1"/>
    <col min="14612" max="14844" width="10.7109375" style="5"/>
    <col min="14845" max="14845" width="16.85546875" style="5" customWidth="1"/>
    <col min="14846" max="14846" width="41.28515625" style="5" customWidth="1"/>
    <col min="14847" max="14848" width="4.28515625" style="5" customWidth="1"/>
    <col min="14849" max="14849" width="4" style="5" customWidth="1"/>
    <col min="14850" max="14855" width="4.28515625" style="5" customWidth="1"/>
    <col min="14856" max="14856" width="4.85546875" style="5" customWidth="1"/>
    <col min="14857" max="14857" width="4.28515625" style="5" customWidth="1"/>
    <col min="14858" max="14858" width="7.42578125" style="5" customWidth="1"/>
    <col min="14859" max="14859" width="4.28515625" style="5" customWidth="1"/>
    <col min="14860" max="14860" width="17.28515625" style="5" customWidth="1"/>
    <col min="14861" max="14861" width="30.85546875" style="5" customWidth="1"/>
    <col min="14862" max="14862" width="4.85546875" style="5" customWidth="1"/>
    <col min="14863" max="14863" width="15.140625" style="5" customWidth="1"/>
    <col min="14864" max="14864" width="31.28515625" style="5" customWidth="1"/>
    <col min="14865" max="14866" width="0" style="5" hidden="1" customWidth="1"/>
    <col min="14867" max="14867" width="22.140625" style="5" customWidth="1"/>
    <col min="14868" max="15100" width="10.7109375" style="5"/>
    <col min="15101" max="15101" width="16.85546875" style="5" customWidth="1"/>
    <col min="15102" max="15102" width="41.28515625" style="5" customWidth="1"/>
    <col min="15103" max="15104" width="4.28515625" style="5" customWidth="1"/>
    <col min="15105" max="15105" width="4" style="5" customWidth="1"/>
    <col min="15106" max="15111" width="4.28515625" style="5" customWidth="1"/>
    <col min="15112" max="15112" width="4.85546875" style="5" customWidth="1"/>
    <col min="15113" max="15113" width="4.28515625" style="5" customWidth="1"/>
    <col min="15114" max="15114" width="7.42578125" style="5" customWidth="1"/>
    <col min="15115" max="15115" width="4.28515625" style="5" customWidth="1"/>
    <col min="15116" max="15116" width="17.28515625" style="5" customWidth="1"/>
    <col min="15117" max="15117" width="30.85546875" style="5" customWidth="1"/>
    <col min="15118" max="15118" width="4.85546875" style="5" customWidth="1"/>
    <col min="15119" max="15119" width="15.140625" style="5" customWidth="1"/>
    <col min="15120" max="15120" width="31.28515625" style="5" customWidth="1"/>
    <col min="15121" max="15122" width="0" style="5" hidden="1" customWidth="1"/>
    <col min="15123" max="15123" width="22.140625" style="5" customWidth="1"/>
    <col min="15124" max="15356" width="10.7109375" style="5"/>
    <col min="15357" max="15357" width="16.85546875" style="5" customWidth="1"/>
    <col min="15358" max="15358" width="41.28515625" style="5" customWidth="1"/>
    <col min="15359" max="15360" width="4.28515625" style="5" customWidth="1"/>
    <col min="15361" max="15361" width="4" style="5" customWidth="1"/>
    <col min="15362" max="15367" width="4.28515625" style="5" customWidth="1"/>
    <col min="15368" max="15368" width="4.85546875" style="5" customWidth="1"/>
    <col min="15369" max="15369" width="4.28515625" style="5" customWidth="1"/>
    <col min="15370" max="15370" width="7.42578125" style="5" customWidth="1"/>
    <col min="15371" max="15371" width="4.28515625" style="5" customWidth="1"/>
    <col min="15372" max="15372" width="17.28515625" style="5" customWidth="1"/>
    <col min="15373" max="15373" width="30.85546875" style="5" customWidth="1"/>
    <col min="15374" max="15374" width="4.85546875" style="5" customWidth="1"/>
    <col min="15375" max="15375" width="15.140625" style="5" customWidth="1"/>
    <col min="15376" max="15376" width="31.28515625" style="5" customWidth="1"/>
    <col min="15377" max="15378" width="0" style="5" hidden="1" customWidth="1"/>
    <col min="15379" max="15379" width="22.140625" style="5" customWidth="1"/>
    <col min="15380" max="15612" width="10.7109375" style="5"/>
    <col min="15613" max="15613" width="16.85546875" style="5" customWidth="1"/>
    <col min="15614" max="15614" width="41.28515625" style="5" customWidth="1"/>
    <col min="15615" max="15616" width="4.28515625" style="5" customWidth="1"/>
    <col min="15617" max="15617" width="4" style="5" customWidth="1"/>
    <col min="15618" max="15623" width="4.28515625" style="5" customWidth="1"/>
    <col min="15624" max="15624" width="4.85546875" style="5" customWidth="1"/>
    <col min="15625" max="15625" width="4.28515625" style="5" customWidth="1"/>
    <col min="15626" max="15626" width="7.42578125" style="5" customWidth="1"/>
    <col min="15627" max="15627" width="4.28515625" style="5" customWidth="1"/>
    <col min="15628" max="15628" width="17.28515625" style="5" customWidth="1"/>
    <col min="15629" max="15629" width="30.85546875" style="5" customWidth="1"/>
    <col min="15630" max="15630" width="4.85546875" style="5" customWidth="1"/>
    <col min="15631" max="15631" width="15.140625" style="5" customWidth="1"/>
    <col min="15632" max="15632" width="31.28515625" style="5" customWidth="1"/>
    <col min="15633" max="15634" width="0" style="5" hidden="1" customWidth="1"/>
    <col min="15635" max="15635" width="22.140625" style="5" customWidth="1"/>
    <col min="15636" max="15868" width="10.7109375" style="5"/>
    <col min="15869" max="15869" width="16.85546875" style="5" customWidth="1"/>
    <col min="15870" max="15870" width="41.28515625" style="5" customWidth="1"/>
    <col min="15871" max="15872" width="4.28515625" style="5" customWidth="1"/>
    <col min="15873" max="15873" width="4" style="5" customWidth="1"/>
    <col min="15874" max="15879" width="4.28515625" style="5" customWidth="1"/>
    <col min="15880" max="15880" width="4.85546875" style="5" customWidth="1"/>
    <col min="15881" max="15881" width="4.28515625" style="5" customWidth="1"/>
    <col min="15882" max="15882" width="7.42578125" style="5" customWidth="1"/>
    <col min="15883" max="15883" width="4.28515625" style="5" customWidth="1"/>
    <col min="15884" max="15884" width="17.28515625" style="5" customWidth="1"/>
    <col min="15885" max="15885" width="30.85546875" style="5" customWidth="1"/>
    <col min="15886" max="15886" width="4.85546875" style="5" customWidth="1"/>
    <col min="15887" max="15887" width="15.140625" style="5" customWidth="1"/>
    <col min="15888" max="15888" width="31.28515625" style="5" customWidth="1"/>
    <col min="15889" max="15890" width="0" style="5" hidden="1" customWidth="1"/>
    <col min="15891" max="15891" width="22.140625" style="5" customWidth="1"/>
    <col min="15892" max="16124" width="10.7109375" style="5"/>
    <col min="16125" max="16125" width="16.85546875" style="5" customWidth="1"/>
    <col min="16126" max="16126" width="41.28515625" style="5" customWidth="1"/>
    <col min="16127" max="16128" width="4.28515625" style="5" customWidth="1"/>
    <col min="16129" max="16129" width="4" style="5" customWidth="1"/>
    <col min="16130" max="16135" width="4.28515625" style="5" customWidth="1"/>
    <col min="16136" max="16136" width="4.85546875" style="5" customWidth="1"/>
    <col min="16137" max="16137" width="4.28515625" style="5" customWidth="1"/>
    <col min="16138" max="16138" width="7.42578125" style="5" customWidth="1"/>
    <col min="16139" max="16139" width="4.28515625" style="5" customWidth="1"/>
    <col min="16140" max="16140" width="17.28515625" style="5" customWidth="1"/>
    <col min="16141" max="16141" width="30.85546875" style="5" customWidth="1"/>
    <col min="16142" max="16142" width="4.85546875" style="5" customWidth="1"/>
    <col min="16143" max="16143" width="15.140625" style="5" customWidth="1"/>
    <col min="16144" max="16144" width="31.28515625" style="5" customWidth="1"/>
    <col min="16145" max="16146" width="0" style="5" hidden="1" customWidth="1"/>
    <col min="16147" max="16147" width="22.140625" style="5" customWidth="1"/>
    <col min="16148" max="16384" width="10.7109375" style="5"/>
  </cols>
  <sheetData>
    <row r="1" spans="1:23" ht="25.5" x14ac:dyDescent="0.2">
      <c r="A1" s="1" t="s">
        <v>196</v>
      </c>
      <c r="B1" s="2"/>
      <c r="C1" s="3"/>
      <c r="D1" s="3"/>
      <c r="E1" s="3"/>
      <c r="F1" s="3"/>
      <c r="G1" s="3"/>
      <c r="H1" s="3"/>
      <c r="I1" s="346"/>
      <c r="J1" s="346"/>
      <c r="K1" s="346"/>
      <c r="L1" s="346"/>
      <c r="M1" s="346"/>
      <c r="N1" s="346"/>
      <c r="O1" s="346"/>
      <c r="P1" s="346"/>
      <c r="Q1" s="3"/>
      <c r="R1" s="3"/>
    </row>
    <row r="2" spans="1:23" ht="26.25" thickBot="1" x14ac:dyDescent="0.25">
      <c r="A2" s="1" t="s">
        <v>197</v>
      </c>
      <c r="B2" s="2"/>
      <c r="C2" s="3"/>
      <c r="D2" s="3"/>
      <c r="E2" s="3"/>
      <c r="F2" s="3"/>
      <c r="G2" s="3"/>
      <c r="H2" s="3"/>
      <c r="I2" s="138"/>
      <c r="J2" s="138"/>
      <c r="K2" s="138"/>
      <c r="L2" s="138"/>
      <c r="M2" s="138"/>
      <c r="N2" s="138"/>
      <c r="O2" s="138"/>
      <c r="P2" s="138"/>
      <c r="Q2" s="3"/>
      <c r="R2" s="3"/>
    </row>
    <row r="3" spans="1:23" ht="18" customHeight="1" thickTop="1" x14ac:dyDescent="0.25">
      <c r="A3" s="347" t="s">
        <v>198</v>
      </c>
      <c r="B3" s="344" t="s">
        <v>199</v>
      </c>
      <c r="C3" s="349" t="s">
        <v>200</v>
      </c>
      <c r="D3" s="350"/>
      <c r="E3" s="350"/>
      <c r="F3" s="350"/>
      <c r="G3" s="350"/>
      <c r="H3" s="351"/>
      <c r="I3" s="349" t="s">
        <v>201</v>
      </c>
      <c r="J3" s="350"/>
      <c r="K3" s="350"/>
      <c r="L3" s="350"/>
      <c r="M3" s="352" t="s">
        <v>202</v>
      </c>
      <c r="N3" s="352" t="s">
        <v>203</v>
      </c>
      <c r="O3" s="336" t="s">
        <v>204</v>
      </c>
      <c r="P3" s="337"/>
      <c r="Q3" s="338"/>
      <c r="R3" s="336" t="s">
        <v>205</v>
      </c>
      <c r="S3" s="337"/>
      <c r="T3" s="338"/>
      <c r="U3" s="342" t="s">
        <v>206</v>
      </c>
      <c r="V3" s="342"/>
      <c r="W3" s="344" t="s">
        <v>207</v>
      </c>
    </row>
    <row r="4" spans="1:23" ht="12.75" customHeight="1" thickBot="1" x14ac:dyDescent="0.25">
      <c r="A4" s="348"/>
      <c r="B4" s="343"/>
      <c r="C4" s="6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I4" s="6" t="s">
        <v>208</v>
      </c>
      <c r="J4" s="7" t="s">
        <v>209</v>
      </c>
      <c r="K4" s="7" t="s">
        <v>210</v>
      </c>
      <c r="L4" s="7" t="s">
        <v>211</v>
      </c>
      <c r="M4" s="353"/>
      <c r="N4" s="353"/>
      <c r="O4" s="339"/>
      <c r="P4" s="340"/>
      <c r="Q4" s="341"/>
      <c r="R4" s="339"/>
      <c r="S4" s="340"/>
      <c r="T4" s="341"/>
      <c r="U4" s="343"/>
      <c r="V4" s="343"/>
      <c r="W4" s="345"/>
    </row>
    <row r="5" spans="1:23" s="9" customFormat="1" ht="13.5" thickBot="1" x14ac:dyDescent="0.3">
      <c r="A5" s="321" t="s">
        <v>216</v>
      </c>
      <c r="B5" s="333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133"/>
      <c r="P5" s="282"/>
      <c r="Q5" s="282"/>
      <c r="R5" s="282"/>
      <c r="S5" s="282"/>
      <c r="T5" s="282"/>
      <c r="U5" s="282"/>
      <c r="V5" s="282"/>
      <c r="W5" s="335"/>
    </row>
    <row r="6" spans="1:23" s="9" customFormat="1" x14ac:dyDescent="0.25">
      <c r="A6" s="81" t="s">
        <v>139</v>
      </c>
      <c r="B6" s="15" t="s">
        <v>1</v>
      </c>
      <c r="C6" s="16" t="s">
        <v>212</v>
      </c>
      <c r="D6" s="17"/>
      <c r="E6" s="17"/>
      <c r="F6" s="17"/>
      <c r="G6" s="17"/>
      <c r="H6" s="18"/>
      <c r="I6" s="16">
        <v>2</v>
      </c>
      <c r="J6" s="17"/>
      <c r="K6" s="17"/>
      <c r="L6" s="18"/>
      <c r="M6" s="19">
        <v>3</v>
      </c>
      <c r="N6" s="19" t="s">
        <v>217</v>
      </c>
      <c r="O6" s="20"/>
      <c r="P6" s="20"/>
      <c r="Q6" s="143"/>
      <c r="R6" s="144"/>
      <c r="S6" s="20"/>
      <c r="T6" s="24"/>
      <c r="U6" s="20"/>
      <c r="V6" s="145"/>
      <c r="W6" s="25" t="s">
        <v>2</v>
      </c>
    </row>
    <row r="7" spans="1:23" s="9" customFormat="1" x14ac:dyDescent="0.25">
      <c r="A7" s="142" t="s">
        <v>3</v>
      </c>
      <c r="B7" s="146" t="s">
        <v>4</v>
      </c>
      <c r="C7" s="147" t="s">
        <v>212</v>
      </c>
      <c r="D7" s="148"/>
      <c r="E7" s="148"/>
      <c r="F7" s="148"/>
      <c r="G7" s="148"/>
      <c r="H7" s="149"/>
      <c r="I7" s="147">
        <v>2</v>
      </c>
      <c r="J7" s="148"/>
      <c r="K7" s="148"/>
      <c r="L7" s="149"/>
      <c r="M7" s="20">
        <v>2</v>
      </c>
      <c r="N7" s="20" t="s">
        <v>217</v>
      </c>
      <c r="O7" s="21"/>
      <c r="P7" s="20"/>
      <c r="Q7" s="22"/>
      <c r="R7" s="23"/>
      <c r="S7" s="20"/>
      <c r="T7" s="24"/>
      <c r="U7" s="20"/>
      <c r="V7" s="145"/>
      <c r="W7" s="25" t="s">
        <v>5</v>
      </c>
    </row>
    <row r="8" spans="1:23" s="9" customFormat="1" x14ac:dyDescent="0.25">
      <c r="A8" s="85" t="s">
        <v>140</v>
      </c>
      <c r="B8" s="85" t="s">
        <v>7</v>
      </c>
      <c r="C8" s="147" t="s">
        <v>212</v>
      </c>
      <c r="D8" s="148"/>
      <c r="E8" s="148"/>
      <c r="F8" s="148"/>
      <c r="G8" s="148"/>
      <c r="H8" s="149"/>
      <c r="I8" s="147">
        <v>2</v>
      </c>
      <c r="J8" s="148"/>
      <c r="K8" s="148"/>
      <c r="L8" s="149"/>
      <c r="M8" s="20">
        <v>3</v>
      </c>
      <c r="N8" s="20" t="s">
        <v>218</v>
      </c>
      <c r="O8" s="21"/>
      <c r="P8" s="142"/>
      <c r="Q8" s="146"/>
      <c r="R8" s="150"/>
      <c r="S8" s="20"/>
      <c r="T8" s="24"/>
      <c r="U8" s="20"/>
      <c r="V8" s="145"/>
      <c r="W8" s="25" t="s">
        <v>8</v>
      </c>
    </row>
    <row r="9" spans="1:23" s="9" customFormat="1" x14ac:dyDescent="0.25">
      <c r="A9" s="142" t="s">
        <v>9</v>
      </c>
      <c r="B9" s="146" t="s">
        <v>10</v>
      </c>
      <c r="C9" s="147" t="s">
        <v>212</v>
      </c>
      <c r="D9" s="148"/>
      <c r="E9" s="148"/>
      <c r="F9" s="148"/>
      <c r="G9" s="148"/>
      <c r="H9" s="149"/>
      <c r="I9" s="147"/>
      <c r="J9" s="148">
        <v>2</v>
      </c>
      <c r="K9" s="148"/>
      <c r="L9" s="149"/>
      <c r="M9" s="20">
        <v>2</v>
      </c>
      <c r="N9" s="20" t="s">
        <v>218</v>
      </c>
      <c r="O9" s="141" t="s">
        <v>219</v>
      </c>
      <c r="P9" s="85" t="s">
        <v>140</v>
      </c>
      <c r="Q9" s="85" t="s">
        <v>7</v>
      </c>
      <c r="R9" s="258"/>
      <c r="S9" s="152"/>
      <c r="T9" s="24"/>
      <c r="U9" s="20"/>
      <c r="V9" s="145"/>
      <c r="W9" s="25" t="s">
        <v>8</v>
      </c>
    </row>
    <row r="10" spans="1:23" s="9" customFormat="1" x14ac:dyDescent="0.25">
      <c r="A10" s="153" t="s">
        <v>11</v>
      </c>
      <c r="B10" s="142" t="s">
        <v>12</v>
      </c>
      <c r="C10" s="147" t="s">
        <v>212</v>
      </c>
      <c r="D10" s="148"/>
      <c r="E10" s="148"/>
      <c r="F10" s="148"/>
      <c r="G10" s="148"/>
      <c r="H10" s="149"/>
      <c r="I10" s="147"/>
      <c r="J10" s="148">
        <v>2</v>
      </c>
      <c r="K10" s="148"/>
      <c r="L10" s="149"/>
      <c r="M10" s="20">
        <v>2</v>
      </c>
      <c r="N10" s="20" t="s">
        <v>218</v>
      </c>
      <c r="O10" s="21"/>
      <c r="P10" s="20"/>
      <c r="Q10" s="22"/>
      <c r="R10" s="23"/>
      <c r="S10" s="20"/>
      <c r="T10" s="24"/>
      <c r="U10" s="20"/>
      <c r="V10" s="145"/>
      <c r="W10" s="25" t="s">
        <v>13</v>
      </c>
    </row>
    <row r="11" spans="1:23" s="9" customFormat="1" x14ac:dyDescent="0.25">
      <c r="A11" s="153" t="s">
        <v>141</v>
      </c>
      <c r="B11" s="151" t="s">
        <v>142</v>
      </c>
      <c r="C11" s="147" t="s">
        <v>212</v>
      </c>
      <c r="D11" s="148"/>
      <c r="E11" s="154"/>
      <c r="F11" s="154"/>
      <c r="G11" s="154"/>
      <c r="H11" s="153"/>
      <c r="I11" s="147">
        <v>2</v>
      </c>
      <c r="J11" s="148">
        <v>3</v>
      </c>
      <c r="K11" s="154"/>
      <c r="L11" s="153"/>
      <c r="M11" s="20">
        <v>5</v>
      </c>
      <c r="N11" s="20" t="s">
        <v>217</v>
      </c>
      <c r="O11" s="141"/>
      <c r="P11" s="142"/>
      <c r="Q11" s="142"/>
      <c r="R11" s="151"/>
      <c r="S11" s="142"/>
      <c r="T11" s="155"/>
      <c r="W11" s="25" t="s">
        <v>14</v>
      </c>
    </row>
    <row r="12" spans="1:23" s="9" customFormat="1" x14ac:dyDescent="0.2">
      <c r="A12" s="153" t="s">
        <v>143</v>
      </c>
      <c r="B12" s="264" t="s">
        <v>145</v>
      </c>
      <c r="C12" s="265" t="s">
        <v>212</v>
      </c>
      <c r="D12" s="148"/>
      <c r="E12" s="148"/>
      <c r="F12" s="148"/>
      <c r="G12" s="148"/>
      <c r="H12" s="149"/>
      <c r="I12" s="147">
        <v>1</v>
      </c>
      <c r="J12" s="148">
        <v>2</v>
      </c>
      <c r="K12" s="148"/>
      <c r="L12" s="149"/>
      <c r="M12" s="20">
        <v>4</v>
      </c>
      <c r="N12" s="20" t="s">
        <v>217</v>
      </c>
      <c r="O12" s="21"/>
      <c r="P12" s="157"/>
      <c r="Q12" s="158"/>
      <c r="R12" s="159"/>
      <c r="S12" s="20"/>
      <c r="T12" s="24"/>
      <c r="U12" s="20"/>
      <c r="V12" s="145"/>
      <c r="W12" s="160" t="s">
        <v>6</v>
      </c>
    </row>
    <row r="13" spans="1:23" s="9" customFormat="1" x14ac:dyDescent="0.2">
      <c r="A13" s="153" t="s">
        <v>144</v>
      </c>
      <c r="B13" s="264" t="s">
        <v>146</v>
      </c>
      <c r="C13" s="265"/>
      <c r="D13" s="148" t="s">
        <v>212</v>
      </c>
      <c r="E13" s="148"/>
      <c r="F13" s="148"/>
      <c r="G13" s="148"/>
      <c r="H13" s="149"/>
      <c r="I13" s="147">
        <v>2</v>
      </c>
      <c r="J13" s="148">
        <v>2</v>
      </c>
      <c r="K13" s="148"/>
      <c r="L13" s="149"/>
      <c r="M13" s="20">
        <v>4</v>
      </c>
      <c r="N13" s="20" t="s">
        <v>217</v>
      </c>
      <c r="O13" s="21"/>
      <c r="P13" s="157"/>
      <c r="Q13" s="158"/>
      <c r="R13" s="159"/>
      <c r="S13" s="20"/>
      <c r="T13" s="24"/>
      <c r="U13" s="20"/>
      <c r="V13" s="145"/>
      <c r="W13" s="160" t="s">
        <v>147</v>
      </c>
    </row>
    <row r="14" spans="1:23" s="9" customFormat="1" ht="13.5" thickBot="1" x14ac:dyDescent="0.3">
      <c r="A14" s="161" t="s">
        <v>148</v>
      </c>
      <c r="B14" s="162" t="s">
        <v>149</v>
      </c>
      <c r="C14" s="147"/>
      <c r="D14" s="148" t="s">
        <v>212</v>
      </c>
      <c r="E14" s="148"/>
      <c r="F14" s="148"/>
      <c r="G14" s="148"/>
      <c r="H14" s="149"/>
      <c r="I14" s="147"/>
      <c r="J14" s="148"/>
      <c r="K14" s="148">
        <v>4</v>
      </c>
      <c r="L14" s="149"/>
      <c r="M14" s="20">
        <v>4</v>
      </c>
      <c r="N14" s="20" t="s">
        <v>218</v>
      </c>
      <c r="O14" s="21"/>
      <c r="P14" s="163"/>
      <c r="Q14" s="164"/>
      <c r="R14" s="165"/>
      <c r="S14" s="20"/>
      <c r="T14" s="24"/>
      <c r="U14" s="20"/>
      <c r="V14" s="145"/>
      <c r="W14" s="160" t="s">
        <v>6</v>
      </c>
    </row>
    <row r="15" spans="1:23" s="9" customFormat="1" x14ac:dyDescent="0.25">
      <c r="A15" s="329" t="s">
        <v>213</v>
      </c>
      <c r="B15" s="330"/>
      <c r="C15" s="26">
        <f t="shared" ref="C15:H15" si="0">SUMIF(C6:C14,"=x",$I6:$I14)+SUMIF(C6:C14,"=x",$J6:$J14)+SUMIF(C6:C14,"=x",$K6:$K14)</f>
        <v>18</v>
      </c>
      <c r="D15" s="26">
        <f t="shared" si="0"/>
        <v>8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331">
        <f>SUM(C15:H15)</f>
        <v>26</v>
      </c>
      <c r="J15" s="298"/>
      <c r="K15" s="298"/>
      <c r="L15" s="298"/>
      <c r="M15" s="298"/>
      <c r="N15" s="299"/>
      <c r="O15" s="136"/>
      <c r="P15" s="272"/>
      <c r="Q15" s="272"/>
      <c r="R15" s="272"/>
      <c r="S15" s="272"/>
      <c r="T15" s="272"/>
      <c r="U15" s="272"/>
      <c r="V15" s="272"/>
      <c r="W15" s="273"/>
    </row>
    <row r="16" spans="1:23" s="9" customFormat="1" x14ac:dyDescent="0.25">
      <c r="A16" s="267" t="s">
        <v>214</v>
      </c>
      <c r="B16" s="268"/>
      <c r="C16" s="12">
        <f t="shared" ref="C16:H16" si="1">SUMIF(C6:C14,"=x",$M6:$M14)</f>
        <v>21</v>
      </c>
      <c r="D16" s="12">
        <f t="shared" si="1"/>
        <v>8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332">
        <f>SUM(C16:H16)</f>
        <v>29</v>
      </c>
      <c r="J16" s="270"/>
      <c r="K16" s="270"/>
      <c r="L16" s="270"/>
      <c r="M16" s="270"/>
      <c r="N16" s="271"/>
      <c r="O16" s="129"/>
      <c r="P16" s="272"/>
      <c r="Q16" s="272"/>
      <c r="R16" s="272"/>
      <c r="S16" s="272"/>
      <c r="T16" s="272"/>
      <c r="U16" s="272"/>
      <c r="V16" s="272"/>
      <c r="W16" s="273"/>
    </row>
    <row r="17" spans="1:23" s="9" customFormat="1" x14ac:dyDescent="0.25">
      <c r="A17" s="318" t="s">
        <v>215</v>
      </c>
      <c r="B17" s="320"/>
      <c r="C17" s="27">
        <f t="shared" ref="C17:H17" si="2">SUMPRODUCT(--(C6:C14="x"),--($N6:$N14="K(5)"))</f>
        <v>4</v>
      </c>
      <c r="D17" s="27">
        <f t="shared" si="2"/>
        <v>1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323">
        <f>SUM(C17:H17)</f>
        <v>5</v>
      </c>
      <c r="J17" s="277"/>
      <c r="K17" s="277"/>
      <c r="L17" s="277"/>
      <c r="M17" s="277"/>
      <c r="N17" s="278"/>
      <c r="O17" s="130"/>
      <c r="P17" s="272"/>
      <c r="Q17" s="272"/>
      <c r="R17" s="272"/>
      <c r="S17" s="272"/>
      <c r="T17" s="272"/>
      <c r="U17" s="272"/>
      <c r="V17" s="272"/>
      <c r="W17" s="273"/>
    </row>
    <row r="18" spans="1:23" s="9" customFormat="1" x14ac:dyDescent="0.25">
      <c r="A18" s="28" t="s">
        <v>221</v>
      </c>
      <c r="B18" s="29"/>
      <c r="C18" s="30"/>
      <c r="D18" s="30"/>
      <c r="E18" s="30"/>
      <c r="F18" s="30"/>
      <c r="G18" s="30"/>
      <c r="H18" s="31"/>
      <c r="I18" s="324"/>
      <c r="J18" s="324"/>
      <c r="K18" s="324"/>
      <c r="L18" s="324"/>
      <c r="M18" s="324"/>
      <c r="N18" s="324"/>
      <c r="O18" s="137"/>
      <c r="P18" s="282"/>
      <c r="Q18" s="282"/>
      <c r="R18" s="282"/>
      <c r="S18" s="282"/>
      <c r="T18" s="282"/>
      <c r="U18" s="282"/>
      <c r="V18" s="282"/>
      <c r="W18" s="283"/>
    </row>
    <row r="19" spans="1:23" s="9" customFormat="1" ht="13.5" thickBot="1" x14ac:dyDescent="0.3">
      <c r="A19" s="325" t="s">
        <v>222</v>
      </c>
      <c r="B19" s="326"/>
      <c r="C19" s="133"/>
      <c r="D19" s="133"/>
      <c r="E19" s="133"/>
      <c r="F19" s="133"/>
      <c r="G19" s="133"/>
      <c r="H19" s="133"/>
      <c r="I19" s="327"/>
      <c r="J19" s="292"/>
      <c r="K19" s="292"/>
      <c r="L19" s="292"/>
      <c r="M19" s="292"/>
      <c r="N19" s="328"/>
      <c r="O19" s="133"/>
      <c r="P19" s="133"/>
      <c r="Q19" s="131"/>
      <c r="R19" s="131"/>
      <c r="S19" s="131"/>
      <c r="T19" s="131"/>
      <c r="U19" s="131"/>
      <c r="V19" s="131"/>
      <c r="W19" s="132"/>
    </row>
    <row r="20" spans="1:23" s="9" customFormat="1" x14ac:dyDescent="0.25">
      <c r="A20" s="81" t="s">
        <v>16</v>
      </c>
      <c r="B20" s="15" t="s">
        <v>17</v>
      </c>
      <c r="C20" s="16" t="s">
        <v>212</v>
      </c>
      <c r="D20" s="17"/>
      <c r="E20" s="17"/>
      <c r="F20" s="17"/>
      <c r="G20" s="17"/>
      <c r="H20" s="18"/>
      <c r="I20" s="32">
        <v>2</v>
      </c>
      <c r="J20" s="17"/>
      <c r="K20" s="17"/>
      <c r="L20" s="18"/>
      <c r="M20" s="19">
        <v>2</v>
      </c>
      <c r="N20" s="166" t="s">
        <v>217</v>
      </c>
      <c r="O20" s="20"/>
      <c r="P20" s="20"/>
      <c r="Q20" s="20"/>
      <c r="R20" s="24"/>
      <c r="S20" s="20"/>
      <c r="T20" s="24"/>
      <c r="U20" s="20"/>
      <c r="V20" s="20"/>
      <c r="W20" s="25" t="s">
        <v>121</v>
      </c>
    </row>
    <row r="21" spans="1:23" s="9" customFormat="1" x14ac:dyDescent="0.25">
      <c r="A21" s="142" t="s">
        <v>150</v>
      </c>
      <c r="B21" s="167" t="s">
        <v>18</v>
      </c>
      <c r="C21" s="147" t="s">
        <v>212</v>
      </c>
      <c r="D21" s="148"/>
      <c r="E21" s="148"/>
      <c r="F21" s="148"/>
      <c r="G21" s="148"/>
      <c r="H21" s="149"/>
      <c r="I21" s="156">
        <v>1</v>
      </c>
      <c r="J21" s="148"/>
      <c r="K21" s="148"/>
      <c r="L21" s="149"/>
      <c r="M21" s="20">
        <v>2</v>
      </c>
      <c r="N21" s="20" t="s">
        <v>218</v>
      </c>
      <c r="O21" s="21"/>
      <c r="P21" s="20"/>
      <c r="Q21" s="22"/>
      <c r="R21" s="23"/>
      <c r="S21" s="20"/>
      <c r="T21" s="24"/>
      <c r="U21" s="20"/>
      <c r="V21" s="20"/>
      <c r="W21" s="168" t="s">
        <v>19</v>
      </c>
    </row>
    <row r="22" spans="1:23" s="9" customFormat="1" x14ac:dyDescent="0.25">
      <c r="A22" s="169" t="s">
        <v>151</v>
      </c>
      <c r="B22" s="170" t="s">
        <v>20</v>
      </c>
      <c r="C22" s="171" t="s">
        <v>212</v>
      </c>
      <c r="D22" s="172"/>
      <c r="E22" s="172"/>
      <c r="F22" s="172"/>
      <c r="G22" s="172"/>
      <c r="H22" s="173"/>
      <c r="I22" s="174"/>
      <c r="J22" s="172"/>
      <c r="K22" s="172">
        <v>2</v>
      </c>
      <c r="L22" s="175"/>
      <c r="M22" s="176">
        <v>4</v>
      </c>
      <c r="N22" s="20" t="s">
        <v>218</v>
      </c>
      <c r="O22" s="141" t="s">
        <v>219</v>
      </c>
      <c r="P22" s="142" t="s">
        <v>150</v>
      </c>
      <c r="Q22" s="167" t="s">
        <v>18</v>
      </c>
      <c r="R22" s="257"/>
      <c r="S22" s="142"/>
      <c r="T22" s="177"/>
      <c r="U22" s="20"/>
      <c r="V22" s="20"/>
      <c r="W22" s="168" t="s">
        <v>19</v>
      </c>
    </row>
    <row r="23" spans="1:23" s="9" customFormat="1" x14ac:dyDescent="0.25">
      <c r="A23" s="142" t="s">
        <v>22</v>
      </c>
      <c r="B23" s="167" t="s">
        <v>23</v>
      </c>
      <c r="C23" s="147"/>
      <c r="D23" s="148" t="s">
        <v>212</v>
      </c>
      <c r="E23" s="148"/>
      <c r="F23" s="148"/>
      <c r="G23" s="148"/>
      <c r="H23" s="149"/>
      <c r="I23" s="156"/>
      <c r="J23" s="148">
        <v>2</v>
      </c>
      <c r="K23" s="148"/>
      <c r="L23" s="149"/>
      <c r="M23" s="20">
        <v>3</v>
      </c>
      <c r="N23" s="20" t="s">
        <v>218</v>
      </c>
      <c r="O23" s="141"/>
      <c r="P23" s="142"/>
      <c r="Q23" s="146"/>
      <c r="R23" s="150"/>
      <c r="S23" s="20"/>
      <c r="T23" s="24"/>
      <c r="U23" s="20"/>
      <c r="V23" s="20"/>
      <c r="W23" s="25" t="s">
        <v>24</v>
      </c>
    </row>
    <row r="24" spans="1:23" s="9" customFormat="1" x14ac:dyDescent="0.25">
      <c r="A24" s="142" t="s">
        <v>152</v>
      </c>
      <c r="B24" s="146" t="s">
        <v>25</v>
      </c>
      <c r="C24" s="147"/>
      <c r="D24" s="148" t="s">
        <v>212</v>
      </c>
      <c r="E24" s="148"/>
      <c r="F24" s="148"/>
      <c r="G24" s="148"/>
      <c r="H24" s="149"/>
      <c r="I24" s="147">
        <v>2</v>
      </c>
      <c r="J24" s="148"/>
      <c r="K24" s="148"/>
      <c r="L24" s="149"/>
      <c r="M24" s="20">
        <v>3</v>
      </c>
      <c r="N24" s="20" t="s">
        <v>217</v>
      </c>
      <c r="O24" s="21"/>
      <c r="P24" s="178"/>
      <c r="Q24" s="164"/>
      <c r="R24" s="165"/>
      <c r="S24" s="20"/>
      <c r="T24" s="24"/>
      <c r="U24" s="20"/>
      <c r="V24" s="20"/>
      <c r="W24" s="25" t="s">
        <v>26</v>
      </c>
    </row>
    <row r="25" spans="1:23" s="9" customFormat="1" x14ac:dyDescent="0.25">
      <c r="A25" s="153" t="s">
        <v>153</v>
      </c>
      <c r="B25" s="151" t="s">
        <v>154</v>
      </c>
      <c r="C25" s="147"/>
      <c r="D25" s="148" t="s">
        <v>212</v>
      </c>
      <c r="E25" s="148"/>
      <c r="F25" s="148"/>
      <c r="G25" s="148"/>
      <c r="H25" s="149"/>
      <c r="I25" s="147">
        <v>2</v>
      </c>
      <c r="J25" s="148">
        <v>3</v>
      </c>
      <c r="K25" s="148"/>
      <c r="L25" s="149"/>
      <c r="M25" s="20">
        <v>5</v>
      </c>
      <c r="N25" s="20" t="s">
        <v>217</v>
      </c>
      <c r="O25" s="33"/>
      <c r="P25" s="178"/>
      <c r="Q25" s="178"/>
      <c r="R25" s="141"/>
      <c r="S25" s="142"/>
      <c r="U25" s="20"/>
      <c r="V25" s="20"/>
      <c r="W25" s="25" t="s">
        <v>14</v>
      </c>
    </row>
    <row r="26" spans="1:23" s="9" customFormat="1" x14ac:dyDescent="0.25">
      <c r="A26" s="142" t="s">
        <v>27</v>
      </c>
      <c r="B26" s="146" t="s">
        <v>28</v>
      </c>
      <c r="C26" s="147"/>
      <c r="D26" s="148"/>
      <c r="E26" s="148" t="s">
        <v>212</v>
      </c>
      <c r="F26" s="148"/>
      <c r="G26" s="148"/>
      <c r="H26" s="149"/>
      <c r="I26" s="147"/>
      <c r="J26" s="148">
        <v>3</v>
      </c>
      <c r="K26" s="148"/>
      <c r="L26" s="149"/>
      <c r="M26" s="20">
        <v>3</v>
      </c>
      <c r="N26" s="20" t="s">
        <v>218</v>
      </c>
      <c r="O26" s="21"/>
      <c r="P26" s="20"/>
      <c r="Q26" s="22"/>
      <c r="R26" s="23"/>
      <c r="S26" s="20"/>
      <c r="T26" s="24"/>
      <c r="U26" s="20"/>
      <c r="V26" s="20"/>
      <c r="W26" s="25" t="s">
        <v>29</v>
      </c>
    </row>
    <row r="27" spans="1:23" s="9" customFormat="1" x14ac:dyDescent="0.2">
      <c r="A27" s="142" t="s">
        <v>155</v>
      </c>
      <c r="B27" s="5" t="s">
        <v>156</v>
      </c>
      <c r="C27" s="147"/>
      <c r="D27" s="148"/>
      <c r="E27" s="148" t="s">
        <v>212</v>
      </c>
      <c r="F27" s="148"/>
      <c r="G27" s="148"/>
      <c r="H27" s="149"/>
      <c r="I27" s="147">
        <v>3</v>
      </c>
      <c r="J27" s="148"/>
      <c r="K27" s="148"/>
      <c r="L27" s="179"/>
      <c r="M27" s="20">
        <v>4</v>
      </c>
      <c r="N27" s="20" t="s">
        <v>217</v>
      </c>
      <c r="O27" s="21"/>
      <c r="P27" s="20"/>
      <c r="Q27" s="22"/>
      <c r="R27" s="23"/>
      <c r="S27" s="20"/>
      <c r="T27" s="24"/>
      <c r="U27" s="20"/>
      <c r="V27" s="20"/>
      <c r="W27" s="160" t="s">
        <v>224</v>
      </c>
    </row>
    <row r="28" spans="1:23" s="9" customFormat="1" ht="13.5" customHeight="1" x14ac:dyDescent="0.25">
      <c r="A28" s="142" t="s">
        <v>33</v>
      </c>
      <c r="B28" s="25" t="s">
        <v>34</v>
      </c>
      <c r="C28" s="147"/>
      <c r="D28" s="148"/>
      <c r="E28" s="148"/>
      <c r="F28" s="148" t="s">
        <v>212</v>
      </c>
      <c r="G28" s="148"/>
      <c r="H28" s="149"/>
      <c r="I28" s="147">
        <v>2</v>
      </c>
      <c r="J28" s="148"/>
      <c r="K28" s="148"/>
      <c r="L28" s="149"/>
      <c r="M28" s="20">
        <v>2</v>
      </c>
      <c r="N28" s="20" t="s">
        <v>217</v>
      </c>
      <c r="O28" s="141" t="s">
        <v>219</v>
      </c>
      <c r="P28" s="142" t="s">
        <v>35</v>
      </c>
      <c r="Q28" s="25" t="s">
        <v>37</v>
      </c>
      <c r="R28" s="141"/>
      <c r="S28" s="142"/>
      <c r="T28" s="25"/>
      <c r="U28" s="20"/>
      <c r="V28" s="20"/>
      <c r="W28" s="25" t="s">
        <v>36</v>
      </c>
    </row>
    <row r="29" spans="1:23" s="9" customFormat="1" ht="13.5" customHeight="1" x14ac:dyDescent="0.25">
      <c r="A29" s="142" t="s">
        <v>35</v>
      </c>
      <c r="B29" s="25" t="s">
        <v>37</v>
      </c>
      <c r="C29" s="147"/>
      <c r="D29" s="148"/>
      <c r="E29" s="148"/>
      <c r="F29" s="148" t="s">
        <v>212</v>
      </c>
      <c r="G29" s="148"/>
      <c r="H29" s="149"/>
      <c r="I29" s="147"/>
      <c r="J29" s="148"/>
      <c r="K29" s="148">
        <v>1</v>
      </c>
      <c r="L29" s="149"/>
      <c r="M29" s="20">
        <v>3</v>
      </c>
      <c r="N29" s="20" t="s">
        <v>218</v>
      </c>
      <c r="O29" s="141" t="s">
        <v>219</v>
      </c>
      <c r="P29" s="142" t="s">
        <v>33</v>
      </c>
      <c r="Q29" s="25" t="s">
        <v>34</v>
      </c>
      <c r="R29" s="141"/>
      <c r="S29" s="142"/>
      <c r="T29" s="25"/>
      <c r="U29" s="20"/>
      <c r="V29" s="20"/>
      <c r="W29" s="25" t="s">
        <v>36</v>
      </c>
    </row>
    <row r="30" spans="1:23" s="9" customFormat="1" ht="13.5" customHeight="1" x14ac:dyDescent="0.25">
      <c r="A30" s="142" t="s">
        <v>157</v>
      </c>
      <c r="B30" s="25" t="s">
        <v>38</v>
      </c>
      <c r="C30" s="147"/>
      <c r="D30" s="148"/>
      <c r="E30" s="148"/>
      <c r="F30" s="148"/>
      <c r="G30" s="148" t="s">
        <v>212</v>
      </c>
      <c r="H30" s="149"/>
      <c r="I30" s="147">
        <v>1</v>
      </c>
      <c r="J30" s="148"/>
      <c r="K30" s="148"/>
      <c r="L30" s="149"/>
      <c r="M30" s="20">
        <v>1</v>
      </c>
      <c r="N30" s="20" t="s">
        <v>218</v>
      </c>
      <c r="O30" s="33" t="s">
        <v>0</v>
      </c>
      <c r="P30" s="180" t="s">
        <v>153</v>
      </c>
      <c r="Q30" s="34" t="s">
        <v>154</v>
      </c>
      <c r="R30" s="255"/>
      <c r="S30" s="142"/>
      <c r="T30" s="181"/>
      <c r="U30" s="20"/>
      <c r="V30" s="20"/>
      <c r="W30" s="25" t="s">
        <v>39</v>
      </c>
    </row>
    <row r="31" spans="1:23" s="9" customFormat="1" ht="13.5" customHeight="1" x14ac:dyDescent="0.25">
      <c r="A31" s="142" t="s">
        <v>158</v>
      </c>
      <c r="B31" s="25" t="s">
        <v>42</v>
      </c>
      <c r="C31" s="147"/>
      <c r="D31" s="148"/>
      <c r="E31" s="148"/>
      <c r="F31" s="148"/>
      <c r="G31" s="148" t="s">
        <v>212</v>
      </c>
      <c r="H31" s="149"/>
      <c r="I31" s="147">
        <v>1</v>
      </c>
      <c r="J31" s="148">
        <v>2</v>
      </c>
      <c r="K31" s="148"/>
      <c r="L31" s="149"/>
      <c r="M31" s="20">
        <v>4</v>
      </c>
      <c r="N31" s="20" t="s">
        <v>218</v>
      </c>
      <c r="O31" s="182" t="s">
        <v>0</v>
      </c>
      <c r="P31" s="178" t="s">
        <v>150</v>
      </c>
      <c r="Q31" s="183" t="s">
        <v>18</v>
      </c>
      <c r="R31" s="256" t="s">
        <v>220</v>
      </c>
      <c r="S31" s="157" t="s">
        <v>3</v>
      </c>
      <c r="T31" s="159" t="s">
        <v>225</v>
      </c>
      <c r="U31" s="20"/>
      <c r="V31" s="20"/>
      <c r="W31" s="25" t="s">
        <v>43</v>
      </c>
    </row>
    <row r="32" spans="1:23" s="9" customFormat="1" ht="13.5" customHeight="1" x14ac:dyDescent="0.25">
      <c r="A32" s="184" t="s">
        <v>159</v>
      </c>
      <c r="B32" s="25" t="s">
        <v>249</v>
      </c>
      <c r="C32" s="147"/>
      <c r="D32" s="148"/>
      <c r="E32" s="148"/>
      <c r="F32" s="148"/>
      <c r="G32" s="148"/>
      <c r="H32" s="149" t="s">
        <v>212</v>
      </c>
      <c r="I32" s="147">
        <v>2</v>
      </c>
      <c r="J32" s="148"/>
      <c r="K32" s="148"/>
      <c r="L32" s="149"/>
      <c r="M32" s="20">
        <v>2</v>
      </c>
      <c r="N32" s="20" t="s">
        <v>217</v>
      </c>
      <c r="O32" s="33"/>
      <c r="P32" s="178"/>
      <c r="Q32" s="178"/>
      <c r="R32" s="34"/>
      <c r="S32" s="20"/>
      <c r="T32" s="24"/>
      <c r="U32" s="20"/>
      <c r="V32" s="20"/>
      <c r="W32" s="25" t="s">
        <v>44</v>
      </c>
    </row>
    <row r="33" spans="1:23" s="9" customFormat="1" ht="13.5" customHeight="1" thickBot="1" x14ac:dyDescent="0.3">
      <c r="A33" s="184" t="s">
        <v>160</v>
      </c>
      <c r="B33" s="35" t="s">
        <v>250</v>
      </c>
      <c r="C33" s="36"/>
      <c r="D33" s="37"/>
      <c r="E33" s="37"/>
      <c r="F33" s="37"/>
      <c r="G33" s="37"/>
      <c r="H33" s="38" t="s">
        <v>212</v>
      </c>
      <c r="I33" s="36">
        <v>2</v>
      </c>
      <c r="J33" s="37"/>
      <c r="K33" s="37"/>
      <c r="L33" s="38"/>
      <c r="M33" s="39">
        <v>2</v>
      </c>
      <c r="N33" s="20" t="s">
        <v>217</v>
      </c>
      <c r="O33" s="33"/>
      <c r="P33" s="178"/>
      <c r="Q33" s="178"/>
      <c r="R33" s="34"/>
      <c r="S33" s="20"/>
      <c r="T33" s="24"/>
      <c r="U33" s="20"/>
      <c r="V33" s="20"/>
      <c r="W33" s="25" t="s">
        <v>45</v>
      </c>
    </row>
    <row r="34" spans="1:23" s="9" customFormat="1" x14ac:dyDescent="0.25">
      <c r="A34" s="295" t="s">
        <v>213</v>
      </c>
      <c r="B34" s="296"/>
      <c r="C34" s="10">
        <f t="shared" ref="C34:H34" si="3">SUMIF(C20:C33,"=x",$I20:$I33)+SUMIF(C20:C33,"=x",$J20:$J33)+SUMIF(C20:C33,"=x",$K20:$K33)</f>
        <v>5</v>
      </c>
      <c r="D34" s="10">
        <f t="shared" si="3"/>
        <v>9</v>
      </c>
      <c r="E34" s="10">
        <f t="shared" si="3"/>
        <v>6</v>
      </c>
      <c r="F34" s="10">
        <f t="shared" si="3"/>
        <v>3</v>
      </c>
      <c r="G34" s="10">
        <f t="shared" si="3"/>
        <v>4</v>
      </c>
      <c r="H34" s="10">
        <f t="shared" si="3"/>
        <v>4</v>
      </c>
      <c r="I34" s="297">
        <f>SUM(C34:H34)</f>
        <v>31</v>
      </c>
      <c r="J34" s="298"/>
      <c r="K34" s="298"/>
      <c r="L34" s="298"/>
      <c r="M34" s="298"/>
      <c r="N34" s="299"/>
      <c r="O34" s="136"/>
      <c r="P34" s="317"/>
      <c r="Q34" s="272"/>
      <c r="R34" s="272"/>
      <c r="S34" s="272"/>
      <c r="T34" s="272"/>
      <c r="U34" s="272"/>
      <c r="V34" s="272"/>
      <c r="W34" s="273"/>
    </row>
    <row r="35" spans="1:23" s="9" customFormat="1" x14ac:dyDescent="0.25">
      <c r="A35" s="267" t="s">
        <v>214</v>
      </c>
      <c r="B35" s="268"/>
      <c r="C35" s="12">
        <f t="shared" ref="C35:H35" si="4">SUMIF(C20:C33,"=x",$M20:$M33)</f>
        <v>8</v>
      </c>
      <c r="D35" s="12">
        <f t="shared" si="4"/>
        <v>11</v>
      </c>
      <c r="E35" s="12">
        <f t="shared" si="4"/>
        <v>7</v>
      </c>
      <c r="F35" s="12">
        <f t="shared" si="4"/>
        <v>5</v>
      </c>
      <c r="G35" s="12">
        <f t="shared" si="4"/>
        <v>5</v>
      </c>
      <c r="H35" s="12">
        <f t="shared" si="4"/>
        <v>4</v>
      </c>
      <c r="I35" s="269">
        <f>SUM(C35:H35)</f>
        <v>40</v>
      </c>
      <c r="J35" s="270"/>
      <c r="K35" s="270"/>
      <c r="L35" s="270"/>
      <c r="M35" s="270"/>
      <c r="N35" s="271"/>
      <c r="O35" s="129"/>
      <c r="P35" s="272"/>
      <c r="Q35" s="272"/>
      <c r="R35" s="272"/>
      <c r="S35" s="272"/>
      <c r="T35" s="272"/>
      <c r="U35" s="272"/>
      <c r="V35" s="272"/>
      <c r="W35" s="273"/>
    </row>
    <row r="36" spans="1:23" s="9" customFormat="1" x14ac:dyDescent="0.25">
      <c r="A36" s="274" t="s">
        <v>215</v>
      </c>
      <c r="B36" s="275"/>
      <c r="C36" s="27">
        <f t="shared" ref="C36:H36" si="5">SUMPRODUCT(--(C20:C33="x"),--($N20:$N33="K(5)"))</f>
        <v>1</v>
      </c>
      <c r="D36" s="27">
        <f t="shared" si="5"/>
        <v>2</v>
      </c>
      <c r="E36" s="27">
        <f t="shared" si="5"/>
        <v>1</v>
      </c>
      <c r="F36" s="27">
        <f t="shared" si="5"/>
        <v>1</v>
      </c>
      <c r="G36" s="27">
        <f t="shared" si="5"/>
        <v>0</v>
      </c>
      <c r="H36" s="27">
        <f t="shared" si="5"/>
        <v>2</v>
      </c>
      <c r="I36" s="276">
        <f>SUM(C36:H36)</f>
        <v>7</v>
      </c>
      <c r="J36" s="277"/>
      <c r="K36" s="277"/>
      <c r="L36" s="277"/>
      <c r="M36" s="277"/>
      <c r="N36" s="278"/>
      <c r="O36" s="130"/>
      <c r="P36" s="272"/>
      <c r="Q36" s="272"/>
      <c r="R36" s="272"/>
      <c r="S36" s="272"/>
      <c r="T36" s="272"/>
      <c r="U36" s="272"/>
      <c r="V36" s="272"/>
      <c r="W36" s="273"/>
    </row>
    <row r="37" spans="1:23" s="9" customFormat="1" ht="13.5" thickBot="1" x14ac:dyDescent="0.3">
      <c r="A37" s="321" t="s">
        <v>226</v>
      </c>
      <c r="B37" s="322"/>
      <c r="C37" s="40"/>
      <c r="D37" s="41"/>
      <c r="E37" s="41"/>
      <c r="F37" s="41"/>
      <c r="G37" s="41"/>
      <c r="H37" s="42"/>
      <c r="I37" s="43"/>
      <c r="J37" s="44"/>
      <c r="K37" s="44"/>
      <c r="L37" s="44"/>
      <c r="M37" s="45"/>
      <c r="N37" s="46"/>
      <c r="O37" s="47"/>
      <c r="P37" s="133"/>
      <c r="Q37" s="131"/>
      <c r="R37" s="131"/>
      <c r="S37" s="131"/>
      <c r="T37" s="131"/>
      <c r="U37" s="131"/>
      <c r="V37" s="131"/>
      <c r="W37" s="132"/>
    </row>
    <row r="38" spans="1:23" s="9" customFormat="1" x14ac:dyDescent="0.25">
      <c r="A38" s="81" t="s">
        <v>161</v>
      </c>
      <c r="B38" s="15" t="s">
        <v>46</v>
      </c>
      <c r="C38" s="16"/>
      <c r="D38" s="17" t="s">
        <v>212</v>
      </c>
      <c r="E38" s="17"/>
      <c r="F38" s="17"/>
      <c r="G38" s="17"/>
      <c r="H38" s="18"/>
      <c r="I38" s="16">
        <v>2</v>
      </c>
      <c r="J38" s="17"/>
      <c r="K38" s="17"/>
      <c r="L38" s="18"/>
      <c r="M38" s="19">
        <v>2</v>
      </c>
      <c r="N38" s="19" t="s">
        <v>217</v>
      </c>
      <c r="O38" s="176"/>
      <c r="P38" s="20"/>
      <c r="Q38" s="143"/>
      <c r="R38" s="144"/>
      <c r="S38" s="20"/>
      <c r="T38" s="24"/>
      <c r="U38" s="20"/>
      <c r="V38" s="20"/>
      <c r="W38" s="25" t="s">
        <v>47</v>
      </c>
    </row>
    <row r="39" spans="1:23" s="9" customFormat="1" x14ac:dyDescent="0.25">
      <c r="A39" s="142" t="s">
        <v>32</v>
      </c>
      <c r="B39" s="146" t="s">
        <v>48</v>
      </c>
      <c r="C39" s="147"/>
      <c r="D39" s="148"/>
      <c r="E39" s="148"/>
      <c r="F39" s="148" t="s">
        <v>212</v>
      </c>
      <c r="G39" s="148"/>
      <c r="H39" s="149"/>
      <c r="I39" s="147">
        <v>2</v>
      </c>
      <c r="J39" s="148"/>
      <c r="K39" s="148"/>
      <c r="L39" s="149"/>
      <c r="M39" s="20">
        <v>2</v>
      </c>
      <c r="N39" s="20" t="s">
        <v>217</v>
      </c>
      <c r="O39" s="20"/>
      <c r="P39" s="187"/>
      <c r="Q39" s="22"/>
      <c r="R39" s="23"/>
      <c r="S39" s="20"/>
      <c r="T39" s="24"/>
      <c r="U39" s="20"/>
      <c r="V39" s="20"/>
      <c r="W39" s="25" t="s">
        <v>49</v>
      </c>
    </row>
    <row r="40" spans="1:23" s="9" customFormat="1" x14ac:dyDescent="0.25">
      <c r="A40" s="142" t="s">
        <v>162</v>
      </c>
      <c r="B40" s="25" t="s">
        <v>163</v>
      </c>
      <c r="C40" s="147"/>
      <c r="D40" s="148"/>
      <c r="E40" s="148" t="s">
        <v>212</v>
      </c>
      <c r="F40" s="148"/>
      <c r="G40" s="148"/>
      <c r="H40" s="149"/>
      <c r="I40" s="147">
        <v>2</v>
      </c>
      <c r="J40" s="148"/>
      <c r="K40" s="148"/>
      <c r="L40" s="149"/>
      <c r="M40" s="20">
        <v>5</v>
      </c>
      <c r="N40" s="20" t="s">
        <v>218</v>
      </c>
      <c r="O40" s="20"/>
      <c r="P40" s="20"/>
      <c r="Q40" s="22"/>
      <c r="R40" s="23"/>
      <c r="S40" s="20"/>
      <c r="T40" s="24"/>
      <c r="U40" s="20"/>
      <c r="V40" s="20"/>
      <c r="W40" s="25" t="s">
        <v>52</v>
      </c>
    </row>
    <row r="41" spans="1:23" s="9" customFormat="1" ht="13.5" customHeight="1" x14ac:dyDescent="0.25">
      <c r="A41" s="142" t="s">
        <v>164</v>
      </c>
      <c r="B41" s="25" t="s">
        <v>50</v>
      </c>
      <c r="C41" s="147"/>
      <c r="D41" s="148"/>
      <c r="E41" s="148"/>
      <c r="F41" s="148" t="s">
        <v>212</v>
      </c>
      <c r="G41" s="148"/>
      <c r="H41" s="149"/>
      <c r="I41" s="147">
        <v>2</v>
      </c>
      <c r="J41" s="148"/>
      <c r="K41" s="148"/>
      <c r="L41" s="149"/>
      <c r="M41" s="20">
        <v>2</v>
      </c>
      <c r="N41" s="20" t="s">
        <v>218</v>
      </c>
      <c r="O41" s="20"/>
      <c r="P41" s="20"/>
      <c r="Q41" s="22"/>
      <c r="R41" s="23"/>
      <c r="S41" s="20"/>
      <c r="T41" s="24"/>
      <c r="U41" s="20"/>
      <c r="V41" s="20"/>
      <c r="W41" s="25" t="s">
        <v>51</v>
      </c>
    </row>
    <row r="42" spans="1:23" s="9" customFormat="1" ht="13.5" customHeight="1" x14ac:dyDescent="0.25">
      <c r="A42" s="184" t="s">
        <v>165</v>
      </c>
      <c r="B42" s="25" t="s">
        <v>53</v>
      </c>
      <c r="C42" s="188"/>
      <c r="D42" s="189"/>
      <c r="E42" s="189"/>
      <c r="F42" s="189"/>
      <c r="G42" s="189" t="s">
        <v>212</v>
      </c>
      <c r="H42" s="190"/>
      <c r="I42" s="147">
        <v>2</v>
      </c>
      <c r="J42" s="148"/>
      <c r="K42" s="148"/>
      <c r="L42" s="149"/>
      <c r="M42" s="20">
        <v>3</v>
      </c>
      <c r="N42" s="20" t="s">
        <v>217</v>
      </c>
      <c r="O42" s="33"/>
      <c r="P42" s="178"/>
      <c r="Q42" s="164"/>
      <c r="R42" s="165"/>
      <c r="S42" s="20"/>
      <c r="T42" s="24"/>
      <c r="U42" s="20"/>
      <c r="V42" s="20"/>
      <c r="W42" s="25" t="s">
        <v>47</v>
      </c>
    </row>
    <row r="43" spans="1:23" s="9" customFormat="1" ht="13.5" customHeight="1" thickBot="1" x14ac:dyDescent="0.3">
      <c r="A43" s="57" t="s">
        <v>166</v>
      </c>
      <c r="B43" s="35" t="s">
        <v>54</v>
      </c>
      <c r="C43" s="36"/>
      <c r="D43" s="37"/>
      <c r="E43" s="37"/>
      <c r="F43" s="37"/>
      <c r="G43" s="37"/>
      <c r="H43" s="38" t="s">
        <v>212</v>
      </c>
      <c r="I43" s="36">
        <v>1</v>
      </c>
      <c r="J43" s="37"/>
      <c r="K43" s="37"/>
      <c r="L43" s="38"/>
      <c r="M43" s="39">
        <v>1</v>
      </c>
      <c r="N43" s="20" t="s">
        <v>217</v>
      </c>
      <c r="O43" s="33" t="s">
        <v>0</v>
      </c>
      <c r="P43" s="191" t="s">
        <v>165</v>
      </c>
      <c r="Q43" s="48" t="s">
        <v>227</v>
      </c>
      <c r="R43" s="192"/>
      <c r="S43" s="20"/>
      <c r="T43" s="24"/>
      <c r="U43" s="20"/>
      <c r="V43" s="20"/>
      <c r="W43" s="25" t="s">
        <v>55</v>
      </c>
    </row>
    <row r="44" spans="1:23" s="9" customFormat="1" x14ac:dyDescent="0.25">
      <c r="A44" s="295" t="s">
        <v>213</v>
      </c>
      <c r="B44" s="314"/>
      <c r="C44" s="49">
        <f t="shared" ref="C44:H44" si="6">SUMIF(C38:C43,"=x",$I38:$I43)+SUMIF(C38:C43,"=x",$J38:$J43)+SUMIF(C38:C43,"=x",$K38:$K43)</f>
        <v>0</v>
      </c>
      <c r="D44" s="10">
        <f t="shared" si="6"/>
        <v>2</v>
      </c>
      <c r="E44" s="10">
        <f t="shared" si="6"/>
        <v>2</v>
      </c>
      <c r="F44" s="10">
        <f t="shared" si="6"/>
        <v>4</v>
      </c>
      <c r="G44" s="10">
        <f t="shared" si="6"/>
        <v>2</v>
      </c>
      <c r="H44" s="140">
        <f t="shared" si="6"/>
        <v>1</v>
      </c>
      <c r="I44" s="297">
        <f>SUM(C44:H44)</f>
        <v>11</v>
      </c>
      <c r="J44" s="298"/>
      <c r="K44" s="298"/>
      <c r="L44" s="298"/>
      <c r="M44" s="298"/>
      <c r="N44" s="299"/>
      <c r="O44" s="136"/>
      <c r="P44" s="317"/>
      <c r="Q44" s="272"/>
      <c r="R44" s="272"/>
      <c r="S44" s="272"/>
      <c r="T44" s="272"/>
      <c r="U44" s="272"/>
      <c r="V44" s="272"/>
      <c r="W44" s="273"/>
    </row>
    <row r="45" spans="1:23" s="9" customFormat="1" x14ac:dyDescent="0.25">
      <c r="A45" s="267" t="s">
        <v>214</v>
      </c>
      <c r="B45" s="311"/>
      <c r="C45" s="50">
        <f t="shared" ref="C45:H45" si="7">SUMIF(C38:C43,"=x",$M38:$M43)</f>
        <v>0</v>
      </c>
      <c r="D45" s="12">
        <f t="shared" si="7"/>
        <v>2</v>
      </c>
      <c r="E45" s="12">
        <f t="shared" si="7"/>
        <v>5</v>
      </c>
      <c r="F45" s="12">
        <f t="shared" si="7"/>
        <v>4</v>
      </c>
      <c r="G45" s="12">
        <f t="shared" si="7"/>
        <v>3</v>
      </c>
      <c r="H45" s="128">
        <f t="shared" si="7"/>
        <v>1</v>
      </c>
      <c r="I45" s="269">
        <f>SUM(C45:H45)</f>
        <v>15</v>
      </c>
      <c r="J45" s="270"/>
      <c r="K45" s="270"/>
      <c r="L45" s="270"/>
      <c r="M45" s="270"/>
      <c r="N45" s="271"/>
      <c r="O45" s="129"/>
      <c r="P45" s="272"/>
      <c r="Q45" s="272"/>
      <c r="R45" s="272"/>
      <c r="S45" s="272"/>
      <c r="T45" s="272"/>
      <c r="U45" s="272"/>
      <c r="V45" s="272"/>
      <c r="W45" s="273"/>
    </row>
    <row r="46" spans="1:23" s="9" customFormat="1" x14ac:dyDescent="0.25">
      <c r="A46" s="274" t="s">
        <v>215</v>
      </c>
      <c r="B46" s="312"/>
      <c r="C46" s="51">
        <f t="shared" ref="C46:H46" si="8">SUMPRODUCT(--(C38:C43="x"),--($N38:$N43="K(5)"))</f>
        <v>0</v>
      </c>
      <c r="D46" s="27">
        <f t="shared" si="8"/>
        <v>1</v>
      </c>
      <c r="E46" s="27">
        <f t="shared" si="8"/>
        <v>0</v>
      </c>
      <c r="F46" s="27">
        <f t="shared" si="8"/>
        <v>1</v>
      </c>
      <c r="G46" s="27">
        <f t="shared" si="8"/>
        <v>1</v>
      </c>
      <c r="H46" s="27">
        <f t="shared" si="8"/>
        <v>1</v>
      </c>
      <c r="I46" s="276">
        <f>SUM(C46:H46)</f>
        <v>4</v>
      </c>
      <c r="J46" s="277"/>
      <c r="K46" s="277"/>
      <c r="L46" s="277"/>
      <c r="M46" s="277"/>
      <c r="N46" s="278"/>
      <c r="O46" s="130"/>
      <c r="P46" s="272"/>
      <c r="Q46" s="272"/>
      <c r="R46" s="272"/>
      <c r="S46" s="272"/>
      <c r="T46" s="272"/>
      <c r="U46" s="272"/>
      <c r="V46" s="272"/>
      <c r="W46" s="273"/>
    </row>
    <row r="47" spans="1:23" s="9" customFormat="1" ht="13.5" thickBot="1" x14ac:dyDescent="0.3">
      <c r="A47" s="321" t="s">
        <v>228</v>
      </c>
      <c r="B47" s="322"/>
      <c r="C47" s="52"/>
      <c r="D47" s="53"/>
      <c r="E47" s="53"/>
      <c r="F47" s="53"/>
      <c r="G47" s="53"/>
      <c r="H47" s="53"/>
      <c r="I47" s="54"/>
      <c r="J47" s="55"/>
      <c r="K47" s="55"/>
      <c r="L47" s="55"/>
      <c r="M47" s="55"/>
      <c r="N47" s="56"/>
      <c r="O47" s="45"/>
      <c r="P47" s="131"/>
      <c r="Q47" s="131"/>
      <c r="R47" s="131"/>
      <c r="S47" s="131"/>
      <c r="T47" s="131"/>
      <c r="U47" s="131"/>
      <c r="V47" s="131"/>
      <c r="W47" s="132"/>
    </row>
    <row r="48" spans="1:23" s="9" customFormat="1" x14ac:dyDescent="0.25">
      <c r="A48" s="81" t="s">
        <v>56</v>
      </c>
      <c r="B48" s="15" t="s">
        <v>57</v>
      </c>
      <c r="C48" s="16" t="s">
        <v>212</v>
      </c>
      <c r="D48" s="17"/>
      <c r="E48" s="17"/>
      <c r="F48" s="17"/>
      <c r="G48" s="17"/>
      <c r="H48" s="18"/>
      <c r="I48" s="16"/>
      <c r="J48" s="17">
        <v>1</v>
      </c>
      <c r="K48" s="17"/>
      <c r="L48" s="18"/>
      <c r="M48" s="19">
        <v>1</v>
      </c>
      <c r="N48" s="20" t="s">
        <v>218</v>
      </c>
      <c r="O48" s="20"/>
      <c r="P48" s="21"/>
      <c r="Q48" s="143"/>
      <c r="R48" s="144"/>
      <c r="S48" s="20"/>
      <c r="T48" s="24"/>
      <c r="U48" s="20"/>
      <c r="V48" s="20"/>
      <c r="W48" s="25" t="s">
        <v>58</v>
      </c>
    </row>
    <row r="49" spans="1:23" s="9" customFormat="1" x14ac:dyDescent="0.25">
      <c r="A49" s="193" t="s">
        <v>167</v>
      </c>
      <c r="B49" s="194" t="s">
        <v>15</v>
      </c>
      <c r="C49" s="195"/>
      <c r="D49" s="196" t="s">
        <v>212</v>
      </c>
      <c r="E49" s="196"/>
      <c r="F49" s="196"/>
      <c r="G49" s="196"/>
      <c r="H49" s="197"/>
      <c r="I49" s="195"/>
      <c r="J49" s="196">
        <v>1</v>
      </c>
      <c r="K49" s="196"/>
      <c r="L49" s="197"/>
      <c r="M49" s="198">
        <v>2</v>
      </c>
      <c r="N49" s="198" t="s">
        <v>218</v>
      </c>
      <c r="O49" s="199"/>
      <c r="P49" s="163"/>
      <c r="Q49" s="163"/>
      <c r="R49" s="200"/>
      <c r="S49" s="198"/>
      <c r="T49" s="201"/>
      <c r="U49" s="198"/>
      <c r="V49" s="202"/>
      <c r="W49" s="160" t="s">
        <v>13</v>
      </c>
    </row>
    <row r="50" spans="1:23" s="9" customFormat="1" x14ac:dyDescent="0.2">
      <c r="A50" s="142" t="s">
        <v>59</v>
      </c>
      <c r="B50" s="146" t="s">
        <v>60</v>
      </c>
      <c r="C50" s="147"/>
      <c r="D50" s="148"/>
      <c r="E50" s="148" t="s">
        <v>212</v>
      </c>
      <c r="F50" s="148"/>
      <c r="G50" s="148"/>
      <c r="H50" s="179"/>
      <c r="I50" s="147">
        <v>2</v>
      </c>
      <c r="J50" s="148"/>
      <c r="K50" s="148"/>
      <c r="L50" s="149"/>
      <c r="M50" s="20">
        <v>3</v>
      </c>
      <c r="N50" s="20" t="s">
        <v>217</v>
      </c>
      <c r="O50" s="33" t="s">
        <v>0</v>
      </c>
      <c r="P50" s="180" t="s">
        <v>143</v>
      </c>
      <c r="Q50" s="253" t="s">
        <v>145</v>
      </c>
      <c r="R50" s="186"/>
      <c r="S50" s="20"/>
      <c r="T50" s="24"/>
      <c r="U50" s="20"/>
      <c r="V50" s="20"/>
      <c r="W50" s="25" t="s">
        <v>61</v>
      </c>
    </row>
    <row r="51" spans="1:23" s="9" customFormat="1" x14ac:dyDescent="0.2">
      <c r="A51" s="142" t="s">
        <v>62</v>
      </c>
      <c r="B51" s="146" t="s">
        <v>63</v>
      </c>
      <c r="C51" s="147"/>
      <c r="D51" s="148"/>
      <c r="E51" s="148"/>
      <c r="F51" s="148" t="s">
        <v>212</v>
      </c>
      <c r="G51" s="148"/>
      <c r="H51" s="179"/>
      <c r="I51" s="147">
        <v>2</v>
      </c>
      <c r="J51" s="148"/>
      <c r="K51" s="148"/>
      <c r="L51" s="149"/>
      <c r="M51" s="20">
        <v>2</v>
      </c>
      <c r="N51" s="20" t="s">
        <v>217</v>
      </c>
      <c r="O51" s="33" t="s">
        <v>0</v>
      </c>
      <c r="P51" s="178" t="s">
        <v>155</v>
      </c>
      <c r="Q51" s="203" t="s">
        <v>156</v>
      </c>
      <c r="R51" s="185"/>
      <c r="S51" s="142"/>
      <c r="T51" s="204"/>
      <c r="U51" s="20"/>
      <c r="V51" s="20"/>
      <c r="W51" s="25" t="s">
        <v>168</v>
      </c>
    </row>
    <row r="52" spans="1:23" s="9" customFormat="1" ht="13.5" customHeight="1" x14ac:dyDescent="0.25">
      <c r="A52" s="142" t="s">
        <v>65</v>
      </c>
      <c r="B52" s="25" t="s">
        <v>66</v>
      </c>
      <c r="C52" s="147"/>
      <c r="D52" s="148"/>
      <c r="E52" s="148"/>
      <c r="F52" s="148" t="s">
        <v>212</v>
      </c>
      <c r="G52" s="148"/>
      <c r="H52" s="179"/>
      <c r="I52" s="147">
        <v>2</v>
      </c>
      <c r="J52" s="148"/>
      <c r="K52" s="148"/>
      <c r="L52" s="149"/>
      <c r="M52" s="20">
        <v>2</v>
      </c>
      <c r="N52" s="20" t="s">
        <v>217</v>
      </c>
      <c r="O52" s="33" t="s">
        <v>0</v>
      </c>
      <c r="P52" s="178" t="s">
        <v>62</v>
      </c>
      <c r="Q52" s="164" t="s">
        <v>229</v>
      </c>
      <c r="R52" s="165"/>
      <c r="S52" s="20"/>
      <c r="T52" s="24"/>
      <c r="U52" s="20"/>
      <c r="V52" s="20"/>
      <c r="W52" s="25" t="s">
        <v>67</v>
      </c>
    </row>
    <row r="53" spans="1:23" s="9" customFormat="1" ht="13.5" customHeight="1" x14ac:dyDescent="0.25">
      <c r="A53" s="142" t="s">
        <v>68</v>
      </c>
      <c r="B53" s="25" t="s">
        <v>69</v>
      </c>
      <c r="C53" s="147"/>
      <c r="D53" s="148"/>
      <c r="E53" s="148"/>
      <c r="F53" s="148"/>
      <c r="G53" s="148" t="s">
        <v>212</v>
      </c>
      <c r="H53" s="179"/>
      <c r="I53" s="147">
        <v>2</v>
      </c>
      <c r="J53" s="148"/>
      <c r="K53" s="148"/>
      <c r="L53" s="149"/>
      <c r="M53" s="20">
        <v>2</v>
      </c>
      <c r="N53" s="20" t="s">
        <v>217</v>
      </c>
      <c r="O53" s="33" t="s">
        <v>0</v>
      </c>
      <c r="P53" s="178" t="s">
        <v>62</v>
      </c>
      <c r="Q53" s="164" t="s">
        <v>229</v>
      </c>
      <c r="R53" s="165"/>
      <c r="S53" s="20"/>
      <c r="T53" s="24"/>
      <c r="U53" s="20"/>
      <c r="V53" s="20"/>
      <c r="W53" s="25" t="s">
        <v>168</v>
      </c>
    </row>
    <row r="54" spans="1:23" s="9" customFormat="1" ht="13.5" customHeight="1" thickBot="1" x14ac:dyDescent="0.25">
      <c r="A54" s="57" t="s">
        <v>70</v>
      </c>
      <c r="B54" s="35" t="s">
        <v>71</v>
      </c>
      <c r="C54" s="36"/>
      <c r="D54" s="37"/>
      <c r="E54" s="37"/>
      <c r="F54" s="37"/>
      <c r="G54" s="37" t="s">
        <v>212</v>
      </c>
      <c r="H54" s="58"/>
      <c r="I54" s="36">
        <v>3</v>
      </c>
      <c r="J54" s="37"/>
      <c r="K54" s="37"/>
      <c r="L54" s="38"/>
      <c r="M54" s="39">
        <v>3</v>
      </c>
      <c r="N54" s="20" t="s">
        <v>217</v>
      </c>
      <c r="O54" s="33" t="s">
        <v>0</v>
      </c>
      <c r="P54" s="180" t="s">
        <v>144</v>
      </c>
      <c r="Q54" s="253" t="s">
        <v>146</v>
      </c>
      <c r="R54" s="254"/>
      <c r="S54" s="178"/>
      <c r="T54" s="165"/>
      <c r="U54" s="20"/>
      <c r="V54" s="20"/>
      <c r="W54" s="25" t="s">
        <v>72</v>
      </c>
    </row>
    <row r="55" spans="1:23" s="9" customFormat="1" x14ac:dyDescent="0.25">
      <c r="A55" s="295" t="s">
        <v>213</v>
      </c>
      <c r="B55" s="296"/>
      <c r="C55" s="26">
        <f t="shared" ref="C55:H55" si="9">SUMIF(C48:C54,"=x",$I48:$I54)+SUMIF(C48:C54,"=x",$J48:$J54)+SUMIF(C48:C54,"=x",$K48:$K54)</f>
        <v>1</v>
      </c>
      <c r="D55" s="26">
        <f t="shared" si="9"/>
        <v>1</v>
      </c>
      <c r="E55" s="26">
        <f t="shared" si="9"/>
        <v>2</v>
      </c>
      <c r="F55" s="26">
        <f t="shared" si="9"/>
        <v>4</v>
      </c>
      <c r="G55" s="26">
        <f t="shared" si="9"/>
        <v>5</v>
      </c>
      <c r="H55" s="26">
        <f t="shared" si="9"/>
        <v>0</v>
      </c>
      <c r="I55" s="297">
        <f>SUM(C55:H55)</f>
        <v>13</v>
      </c>
      <c r="J55" s="298"/>
      <c r="K55" s="298"/>
      <c r="L55" s="298"/>
      <c r="M55" s="298"/>
      <c r="N55" s="299"/>
      <c r="O55" s="136"/>
      <c r="P55" s="272"/>
      <c r="Q55" s="272"/>
      <c r="R55" s="317"/>
      <c r="S55" s="317"/>
      <c r="T55" s="272"/>
      <c r="U55" s="272"/>
      <c r="V55" s="272"/>
      <c r="W55" s="273"/>
    </row>
    <row r="56" spans="1:23" s="9" customFormat="1" x14ac:dyDescent="0.25">
      <c r="A56" s="267" t="s">
        <v>214</v>
      </c>
      <c r="B56" s="268"/>
      <c r="C56" s="12">
        <f t="shared" ref="C56:H56" si="10">SUMIF(C48:C54,"=x",$M48:$M54)</f>
        <v>1</v>
      </c>
      <c r="D56" s="12">
        <f t="shared" si="10"/>
        <v>2</v>
      </c>
      <c r="E56" s="12">
        <f t="shared" si="10"/>
        <v>3</v>
      </c>
      <c r="F56" s="12">
        <f t="shared" si="10"/>
        <v>4</v>
      </c>
      <c r="G56" s="12">
        <f t="shared" si="10"/>
        <v>5</v>
      </c>
      <c r="H56" s="12">
        <f t="shared" si="10"/>
        <v>0</v>
      </c>
      <c r="I56" s="269">
        <f>SUM(C56:H56)</f>
        <v>15</v>
      </c>
      <c r="J56" s="270"/>
      <c r="K56" s="270"/>
      <c r="L56" s="270"/>
      <c r="M56" s="270"/>
      <c r="N56" s="271"/>
      <c r="O56" s="129"/>
      <c r="P56" s="272"/>
      <c r="Q56" s="272"/>
      <c r="R56" s="272"/>
      <c r="S56" s="272"/>
      <c r="T56" s="272"/>
      <c r="U56" s="272"/>
      <c r="V56" s="272"/>
      <c r="W56" s="273"/>
    </row>
    <row r="57" spans="1:23" s="9" customFormat="1" x14ac:dyDescent="0.25">
      <c r="A57" s="318" t="s">
        <v>215</v>
      </c>
      <c r="B57" s="320"/>
      <c r="C57" s="59">
        <f t="shared" ref="C57:H57" si="11">SUMPRODUCT(--(C48:C54="x"),--($N48:$N54="K(5)"))</f>
        <v>0</v>
      </c>
      <c r="D57" s="59">
        <f t="shared" si="11"/>
        <v>0</v>
      </c>
      <c r="E57" s="59">
        <f t="shared" si="11"/>
        <v>1</v>
      </c>
      <c r="F57" s="59">
        <f t="shared" si="11"/>
        <v>2</v>
      </c>
      <c r="G57" s="59">
        <f t="shared" si="11"/>
        <v>2</v>
      </c>
      <c r="H57" s="59">
        <f t="shared" si="11"/>
        <v>0</v>
      </c>
      <c r="I57" s="276">
        <f>SUM(C57:H57)</f>
        <v>5</v>
      </c>
      <c r="J57" s="277"/>
      <c r="K57" s="277"/>
      <c r="L57" s="277"/>
      <c r="M57" s="277"/>
      <c r="N57" s="278"/>
      <c r="O57" s="130"/>
      <c r="P57" s="272"/>
      <c r="Q57" s="272"/>
      <c r="R57" s="272"/>
      <c r="S57" s="272"/>
      <c r="T57" s="272"/>
      <c r="U57" s="272"/>
      <c r="V57" s="272"/>
      <c r="W57" s="273"/>
    </row>
    <row r="58" spans="1:23" s="9" customFormat="1" ht="13.5" thickBot="1" x14ac:dyDescent="0.3">
      <c r="A58" s="60" t="s">
        <v>230</v>
      </c>
      <c r="B58" s="61"/>
      <c r="C58" s="62"/>
      <c r="D58" s="41"/>
      <c r="E58" s="41"/>
      <c r="F58" s="41"/>
      <c r="G58" s="41"/>
      <c r="H58" s="63"/>
      <c r="I58" s="53"/>
      <c r="J58" s="45"/>
      <c r="K58" s="45"/>
      <c r="L58" s="45"/>
      <c r="M58" s="45"/>
      <c r="N58" s="45"/>
      <c r="O58" s="64"/>
      <c r="P58" s="131"/>
      <c r="Q58" s="131"/>
      <c r="R58" s="131"/>
      <c r="S58" s="131"/>
      <c r="T58" s="131"/>
      <c r="U58" s="131"/>
      <c r="V58" s="131"/>
      <c r="W58" s="132"/>
    </row>
    <row r="59" spans="1:23" s="9" customFormat="1" ht="13.5" customHeight="1" thickBot="1" x14ac:dyDescent="0.3">
      <c r="A59" s="205" t="s">
        <v>169</v>
      </c>
      <c r="B59" s="206" t="s">
        <v>231</v>
      </c>
      <c r="C59" s="65"/>
      <c r="D59" s="66"/>
      <c r="E59" s="66"/>
      <c r="F59" s="66" t="s">
        <v>212</v>
      </c>
      <c r="G59" s="66"/>
      <c r="H59" s="67"/>
      <c r="I59" s="68"/>
      <c r="J59" s="66">
        <v>0</v>
      </c>
      <c r="K59" s="66"/>
      <c r="L59" s="69"/>
      <c r="M59" s="70">
        <v>6</v>
      </c>
      <c r="N59" s="71" t="s">
        <v>223</v>
      </c>
      <c r="O59" s="21"/>
      <c r="P59" s="21"/>
      <c r="Q59" s="72"/>
      <c r="R59" s="73"/>
      <c r="S59" s="20"/>
      <c r="T59" s="24"/>
      <c r="U59" s="20"/>
      <c r="V59" s="20"/>
      <c r="W59" s="25" t="s">
        <v>19</v>
      </c>
    </row>
    <row r="60" spans="1:23" s="9" customFormat="1" x14ac:dyDescent="0.25">
      <c r="A60" s="295" t="s">
        <v>213</v>
      </c>
      <c r="B60" s="314"/>
      <c r="C60" s="49">
        <f>SUMIF(C59,"=x",$I59)+SUMIF(C59,"=x",$J59)+SUMIF(C59,"=x",$K59)</f>
        <v>0</v>
      </c>
      <c r="D60" s="10">
        <f>SUMIF(D59,"=x",$I59)+SUMIF(D59,"=x",$J59)+SUMIF(D59,"=x",$K59)</f>
        <v>0</v>
      </c>
      <c r="E60" s="10">
        <f>SUMIF(E59:E59,"=x",$I59:$I59)+SUMIF(E59:E59,"=x",$J59:$J59)+SUMIF(E59:E59,"=x",$K59:$K59)</f>
        <v>0</v>
      </c>
      <c r="F60" s="10">
        <f>SUMIF(F59:F59,"=x",$I59:$I59)+SUMIF(F59:F59,"=x",$J59:$J59)+SUMIF(F59:F59,"=x",$K59:$K59)</f>
        <v>0</v>
      </c>
      <c r="G60" s="10">
        <f>SUMIF(G59:G59,"=x",$I59:$I59)+SUMIF(G59:G59,"=x",$J59:$J59)+SUMIF(G59:G59,"=x",$K59:$K59)</f>
        <v>0</v>
      </c>
      <c r="H60" s="74">
        <f>SUMIF(H59:H59,"=x",$I59:$I59)+SUMIF(H59:H59,"=x",$J59:$J59)+SUMIF(H59:H59,"=x",$K59:$K59)</f>
        <v>0</v>
      </c>
      <c r="I60" s="302">
        <f>SUM(C60:H60)</f>
        <v>0</v>
      </c>
      <c r="J60" s="303"/>
      <c r="K60" s="303"/>
      <c r="L60" s="303"/>
      <c r="M60" s="303"/>
      <c r="N60" s="304"/>
      <c r="O60" s="75"/>
      <c r="P60" s="272"/>
      <c r="Q60" s="272"/>
      <c r="R60" s="272"/>
      <c r="S60" s="272"/>
      <c r="T60" s="272"/>
      <c r="U60" s="272"/>
      <c r="V60" s="272"/>
      <c r="W60" s="273"/>
    </row>
    <row r="61" spans="1:23" s="9" customFormat="1" x14ac:dyDescent="0.25">
      <c r="A61" s="267" t="s">
        <v>214</v>
      </c>
      <c r="B61" s="311"/>
      <c r="C61" s="50">
        <f>SUMIF(C59,"=x",$M59)</f>
        <v>0</v>
      </c>
      <c r="D61" s="12">
        <f>SUMIF(D59,"=x",$M59)</f>
        <v>0</v>
      </c>
      <c r="E61" s="12">
        <f>SUMIF(E59:E59,"=x",$M59:$M59)</f>
        <v>0</v>
      </c>
      <c r="F61" s="12">
        <f>SUMIF(F59:F59,"=x",$M59:$M59)</f>
        <v>6</v>
      </c>
      <c r="G61" s="12">
        <f>SUMIF(G59:G59,"=x",$M59:$M59)</f>
        <v>0</v>
      </c>
      <c r="H61" s="76">
        <f>SUMIF(H59:H59,"=x",$M59:$M59)</f>
        <v>0</v>
      </c>
      <c r="I61" s="306">
        <f>SUM(C61:H61)</f>
        <v>6</v>
      </c>
      <c r="J61" s="270"/>
      <c r="K61" s="270"/>
      <c r="L61" s="270"/>
      <c r="M61" s="270"/>
      <c r="N61" s="307"/>
      <c r="O61" s="77"/>
      <c r="P61" s="272"/>
      <c r="Q61" s="272"/>
      <c r="R61" s="272"/>
      <c r="S61" s="272"/>
      <c r="T61" s="272"/>
      <c r="U61" s="272"/>
      <c r="V61" s="272"/>
      <c r="W61" s="273"/>
    </row>
    <row r="62" spans="1:23" s="9" customFormat="1" ht="13.5" thickBot="1" x14ac:dyDescent="0.3">
      <c r="A62" s="318" t="s">
        <v>215</v>
      </c>
      <c r="B62" s="319"/>
      <c r="C62" s="51">
        <f t="shared" ref="C62:H62" si="12">SUMPRODUCT(--(C59="x"),--($N59="K(5)"))</f>
        <v>0</v>
      </c>
      <c r="D62" s="27">
        <f t="shared" si="12"/>
        <v>0</v>
      </c>
      <c r="E62" s="27">
        <f t="shared" si="12"/>
        <v>0</v>
      </c>
      <c r="F62" s="27">
        <f t="shared" si="12"/>
        <v>0</v>
      </c>
      <c r="G62" s="27">
        <f t="shared" si="12"/>
        <v>0</v>
      </c>
      <c r="H62" s="78">
        <f t="shared" si="12"/>
        <v>0</v>
      </c>
      <c r="I62" s="309">
        <f>SUM(C62:H62)</f>
        <v>0</v>
      </c>
      <c r="J62" s="277"/>
      <c r="K62" s="277"/>
      <c r="L62" s="277"/>
      <c r="M62" s="277"/>
      <c r="N62" s="310"/>
      <c r="O62" s="79"/>
      <c r="P62" s="272"/>
      <c r="Q62" s="272"/>
      <c r="R62" s="272"/>
      <c r="S62" s="272"/>
      <c r="T62" s="272"/>
      <c r="U62" s="272"/>
      <c r="V62" s="272"/>
      <c r="W62" s="273"/>
    </row>
    <row r="63" spans="1:23" s="80" customFormat="1" ht="13.5" thickBot="1" x14ac:dyDescent="0.3">
      <c r="A63" s="315" t="s">
        <v>232</v>
      </c>
      <c r="B63" s="316"/>
      <c r="C63" s="54"/>
      <c r="D63" s="41"/>
      <c r="E63" s="41"/>
      <c r="F63" s="41"/>
      <c r="G63" s="41"/>
      <c r="H63" s="63"/>
      <c r="I63" s="53"/>
      <c r="J63" s="45"/>
      <c r="K63" s="45"/>
      <c r="L63" s="45"/>
      <c r="M63" s="45"/>
      <c r="N63" s="46"/>
      <c r="O63" s="45"/>
      <c r="P63" s="131"/>
      <c r="Q63" s="131"/>
      <c r="R63" s="131"/>
      <c r="S63" s="131"/>
      <c r="T63" s="131"/>
      <c r="U63" s="131"/>
      <c r="V63" s="131"/>
      <c r="W63" s="132"/>
    </row>
    <row r="64" spans="1:23" s="9" customFormat="1" ht="13.5" customHeight="1" x14ac:dyDescent="0.25">
      <c r="A64" s="81" t="s">
        <v>73</v>
      </c>
      <c r="B64" s="82" t="s">
        <v>74</v>
      </c>
      <c r="C64" s="16"/>
      <c r="D64" s="17"/>
      <c r="E64" s="17"/>
      <c r="F64" s="17"/>
      <c r="G64" s="17" t="s">
        <v>212</v>
      </c>
      <c r="H64" s="83"/>
      <c r="I64" s="16"/>
      <c r="J64" s="17">
        <v>1</v>
      </c>
      <c r="K64" s="17"/>
      <c r="L64" s="18"/>
      <c r="M64" s="19">
        <v>1</v>
      </c>
      <c r="N64" s="19" t="s">
        <v>218</v>
      </c>
      <c r="O64" s="20"/>
      <c r="P64" s="24"/>
      <c r="Q64" s="22"/>
      <c r="R64" s="22"/>
      <c r="S64" s="20"/>
      <c r="T64" s="24"/>
      <c r="U64" s="20"/>
      <c r="V64" s="20"/>
      <c r="W64" s="25" t="s">
        <v>19</v>
      </c>
    </row>
    <row r="65" spans="1:23" s="9" customFormat="1" ht="13.5" customHeight="1" thickBot="1" x14ac:dyDescent="0.3">
      <c r="A65" s="57" t="s">
        <v>257</v>
      </c>
      <c r="B65" s="35" t="s">
        <v>75</v>
      </c>
      <c r="C65" s="36"/>
      <c r="D65" s="37"/>
      <c r="E65" s="37"/>
      <c r="F65" s="37"/>
      <c r="G65" s="37"/>
      <c r="H65" s="58" t="s">
        <v>212</v>
      </c>
      <c r="I65" s="36"/>
      <c r="J65" s="37">
        <v>1</v>
      </c>
      <c r="K65" s="37"/>
      <c r="L65" s="38"/>
      <c r="M65" s="39">
        <v>9</v>
      </c>
      <c r="N65" s="39" t="s">
        <v>218</v>
      </c>
      <c r="O65" s="33" t="s">
        <v>0</v>
      </c>
      <c r="P65" s="34" t="s">
        <v>73</v>
      </c>
      <c r="Q65" s="48" t="s">
        <v>138</v>
      </c>
      <c r="R65" s="48"/>
      <c r="S65" s="20"/>
      <c r="T65" s="24"/>
      <c r="U65" s="20"/>
      <c r="V65" s="20"/>
      <c r="W65" s="25" t="s">
        <v>19</v>
      </c>
    </row>
    <row r="66" spans="1:23" s="9" customFormat="1" x14ac:dyDescent="0.25">
      <c r="A66" s="295" t="s">
        <v>213</v>
      </c>
      <c r="B66" s="314"/>
      <c r="C66" s="49">
        <f t="shared" ref="C66:H66" si="13">SUMIF(C64:C65,"=x",$I64:$I65)+SUMIF(C64:C65,"=x",$J64:$J65)+SUMIF(C64:C65,"=x",$K64:$K65)</f>
        <v>0</v>
      </c>
      <c r="D66" s="10">
        <f t="shared" si="13"/>
        <v>0</v>
      </c>
      <c r="E66" s="10">
        <f t="shared" si="13"/>
        <v>0</v>
      </c>
      <c r="F66" s="10">
        <f t="shared" si="13"/>
        <v>0</v>
      </c>
      <c r="G66" s="10">
        <f t="shared" si="13"/>
        <v>1</v>
      </c>
      <c r="H66" s="74">
        <f t="shared" si="13"/>
        <v>1</v>
      </c>
      <c r="I66" s="302">
        <f>SUM(C66:H66)</f>
        <v>2</v>
      </c>
      <c r="J66" s="303"/>
      <c r="K66" s="303"/>
      <c r="L66" s="303"/>
      <c r="M66" s="303"/>
      <c r="N66" s="304"/>
      <c r="O66" s="75"/>
      <c r="P66" s="272"/>
      <c r="Q66" s="317"/>
      <c r="R66" s="317"/>
      <c r="S66" s="272"/>
      <c r="T66" s="272"/>
      <c r="U66" s="272"/>
      <c r="V66" s="272"/>
      <c r="W66" s="273"/>
    </row>
    <row r="67" spans="1:23" s="9" customFormat="1" x14ac:dyDescent="0.25">
      <c r="A67" s="267" t="s">
        <v>214</v>
      </c>
      <c r="B67" s="311"/>
      <c r="C67" s="50">
        <f t="shared" ref="C67:H67" si="14">SUMIF(C64:C65,"=x",$M64:$M65)</f>
        <v>0</v>
      </c>
      <c r="D67" s="12">
        <f t="shared" si="14"/>
        <v>0</v>
      </c>
      <c r="E67" s="12">
        <f t="shared" si="14"/>
        <v>0</v>
      </c>
      <c r="F67" s="12">
        <f t="shared" si="14"/>
        <v>0</v>
      </c>
      <c r="G67" s="12">
        <f t="shared" si="14"/>
        <v>1</v>
      </c>
      <c r="H67" s="76">
        <f t="shared" si="14"/>
        <v>9</v>
      </c>
      <c r="I67" s="306">
        <f>SUM(C67:H67)</f>
        <v>10</v>
      </c>
      <c r="J67" s="270"/>
      <c r="K67" s="270"/>
      <c r="L67" s="270"/>
      <c r="M67" s="270"/>
      <c r="N67" s="307"/>
      <c r="O67" s="77"/>
      <c r="P67" s="272"/>
      <c r="Q67" s="272"/>
      <c r="R67" s="272"/>
      <c r="S67" s="272"/>
      <c r="T67" s="272"/>
      <c r="U67" s="272"/>
      <c r="V67" s="272"/>
      <c r="W67" s="273"/>
    </row>
    <row r="68" spans="1:23" s="9" customFormat="1" x14ac:dyDescent="0.25">
      <c r="A68" s="274" t="s">
        <v>215</v>
      </c>
      <c r="B68" s="312"/>
      <c r="C68" s="51">
        <f t="shared" ref="C68:H68" si="15">SUMPRODUCT(--(C64:C65="x"),--($N64:$N65="K(5)"))</f>
        <v>0</v>
      </c>
      <c r="D68" s="27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78">
        <f t="shared" si="15"/>
        <v>0</v>
      </c>
      <c r="I68" s="309">
        <f>SUM(C68:H68)</f>
        <v>0</v>
      </c>
      <c r="J68" s="277"/>
      <c r="K68" s="277"/>
      <c r="L68" s="277"/>
      <c r="M68" s="277"/>
      <c r="N68" s="310"/>
      <c r="O68" s="79"/>
      <c r="P68" s="272"/>
      <c r="Q68" s="272"/>
      <c r="R68" s="272"/>
      <c r="S68" s="272"/>
      <c r="T68" s="272"/>
      <c r="U68" s="272"/>
      <c r="V68" s="272"/>
      <c r="W68" s="273"/>
    </row>
    <row r="69" spans="1:23" s="9" customFormat="1" ht="16.5" customHeight="1" thickBot="1" x14ac:dyDescent="0.3">
      <c r="A69" s="289" t="s">
        <v>251</v>
      </c>
      <c r="B69" s="313"/>
      <c r="C69" s="313"/>
      <c r="D69" s="313"/>
      <c r="E69" s="313"/>
      <c r="F69" s="53"/>
      <c r="G69" s="53"/>
      <c r="H69" s="84"/>
      <c r="I69" s="52"/>
      <c r="J69" s="45"/>
      <c r="K69" s="45"/>
      <c r="L69" s="45"/>
      <c r="M69" s="45"/>
      <c r="N69" s="46"/>
      <c r="O69" s="45"/>
      <c r="P69" s="134"/>
      <c r="Q69" s="131"/>
      <c r="R69" s="131"/>
      <c r="S69" s="131"/>
      <c r="T69" s="131"/>
      <c r="U69" s="131"/>
      <c r="V69" s="131"/>
      <c r="W69" s="132"/>
    </row>
    <row r="70" spans="1:23" s="9" customFormat="1" ht="13.5" thickBot="1" x14ac:dyDescent="0.3">
      <c r="A70" s="85"/>
      <c r="B70" s="259" t="s">
        <v>234</v>
      </c>
      <c r="C70" s="65"/>
      <c r="D70" s="66" t="s">
        <v>212</v>
      </c>
      <c r="E70" s="66"/>
      <c r="F70" s="66"/>
      <c r="G70" s="66" t="s">
        <v>212</v>
      </c>
      <c r="H70" s="67" t="s">
        <v>212</v>
      </c>
      <c r="I70" s="68"/>
      <c r="J70" s="66"/>
      <c r="K70" s="66"/>
      <c r="L70" s="67"/>
      <c r="M70" s="207">
        <v>9</v>
      </c>
      <c r="N70" s="207"/>
      <c r="O70" s="20"/>
      <c r="P70" s="21"/>
      <c r="Q70" s="23"/>
      <c r="R70" s="262"/>
      <c r="S70" s="20"/>
      <c r="T70" s="24"/>
      <c r="U70" s="20"/>
      <c r="V70" s="20"/>
      <c r="W70" s="86"/>
    </row>
    <row r="71" spans="1:23" s="9" customFormat="1" x14ac:dyDescent="0.25">
      <c r="A71" s="284" t="s">
        <v>213</v>
      </c>
      <c r="B71" s="314"/>
      <c r="C71" s="49">
        <f t="shared" ref="C71:H71" si="16">SUMIF(C70:C70,"=x",$I70:$I70)+SUMIF(C70:C70,"=x",$J70:$J70)+SUMIF(C70:C70,"=x",$K70:$K70)</f>
        <v>0</v>
      </c>
      <c r="D71" s="10">
        <f t="shared" si="16"/>
        <v>0</v>
      </c>
      <c r="E71" s="10">
        <f t="shared" si="16"/>
        <v>0</v>
      </c>
      <c r="F71" s="10">
        <f t="shared" si="16"/>
        <v>0</v>
      </c>
      <c r="G71" s="10">
        <f t="shared" si="16"/>
        <v>0</v>
      </c>
      <c r="H71" s="74">
        <f t="shared" si="16"/>
        <v>0</v>
      </c>
      <c r="I71" s="302">
        <f>SUM(C71:H71)</f>
        <v>0</v>
      </c>
      <c r="J71" s="303"/>
      <c r="K71" s="303"/>
      <c r="L71" s="303"/>
      <c r="M71" s="303"/>
      <c r="N71" s="304"/>
      <c r="O71" s="75"/>
      <c r="P71" s="272"/>
      <c r="Q71" s="272"/>
      <c r="R71" s="272"/>
      <c r="S71" s="272"/>
      <c r="T71" s="272"/>
      <c r="U71" s="272"/>
      <c r="V71" s="272"/>
      <c r="W71" s="273"/>
    </row>
    <row r="72" spans="1:23" s="9" customFormat="1" x14ac:dyDescent="0.25">
      <c r="A72" s="267" t="s">
        <v>214</v>
      </c>
      <c r="B72" s="311"/>
      <c r="C72" s="50"/>
      <c r="D72" s="12">
        <v>3</v>
      </c>
      <c r="E72" s="12"/>
      <c r="F72" s="12"/>
      <c r="G72" s="12">
        <v>3</v>
      </c>
      <c r="H72" s="76">
        <v>3</v>
      </c>
      <c r="I72" s="306">
        <f>SUM(C72:H72)</f>
        <v>9</v>
      </c>
      <c r="J72" s="270"/>
      <c r="K72" s="270"/>
      <c r="L72" s="270"/>
      <c r="M72" s="270"/>
      <c r="N72" s="307"/>
      <c r="O72" s="77"/>
      <c r="P72" s="272"/>
      <c r="Q72" s="272"/>
      <c r="R72" s="272"/>
      <c r="S72" s="272"/>
      <c r="T72" s="272"/>
      <c r="U72" s="272"/>
      <c r="V72" s="272"/>
      <c r="W72" s="273"/>
    </row>
    <row r="73" spans="1:23" s="9" customFormat="1" x14ac:dyDescent="0.25">
      <c r="A73" s="274" t="s">
        <v>215</v>
      </c>
      <c r="B73" s="312"/>
      <c r="C73" s="51">
        <f t="shared" ref="C73:H73" si="17">SUMPRODUCT(--(C70:C70="x"),--($N70:$N70="K(5)"))</f>
        <v>0</v>
      </c>
      <c r="D73" s="27">
        <f t="shared" si="17"/>
        <v>0</v>
      </c>
      <c r="E73" s="27">
        <f t="shared" si="17"/>
        <v>0</v>
      </c>
      <c r="F73" s="27">
        <f t="shared" si="17"/>
        <v>0</v>
      </c>
      <c r="G73" s="27">
        <f t="shared" si="17"/>
        <v>0</v>
      </c>
      <c r="H73" s="78">
        <f t="shared" si="17"/>
        <v>0</v>
      </c>
      <c r="I73" s="309">
        <f>SUM(C73:H73)</f>
        <v>0</v>
      </c>
      <c r="J73" s="277"/>
      <c r="K73" s="277"/>
      <c r="L73" s="277"/>
      <c r="M73" s="277"/>
      <c r="N73" s="310"/>
      <c r="O73" s="79"/>
      <c r="P73" s="272"/>
      <c r="Q73" s="272"/>
      <c r="R73" s="272"/>
      <c r="S73" s="272"/>
      <c r="T73" s="272"/>
      <c r="U73" s="272"/>
      <c r="V73" s="272"/>
      <c r="W73" s="273"/>
    </row>
    <row r="74" spans="1:23" s="9" customFormat="1" x14ac:dyDescent="0.25">
      <c r="A74" s="300" t="s">
        <v>235</v>
      </c>
      <c r="B74" s="300"/>
      <c r="C74" s="87"/>
      <c r="D74" s="88"/>
      <c r="E74" s="88"/>
      <c r="F74" s="88"/>
      <c r="G74" s="88"/>
      <c r="H74" s="89"/>
      <c r="I74" s="87"/>
      <c r="J74" s="88"/>
      <c r="K74" s="88"/>
      <c r="L74" s="88"/>
      <c r="M74" s="88"/>
      <c r="N74" s="89"/>
      <c r="O74" s="135"/>
      <c r="P74" s="90"/>
      <c r="Q74" s="135"/>
      <c r="R74" s="135"/>
      <c r="S74" s="135"/>
      <c r="T74" s="91"/>
      <c r="U74" s="91"/>
      <c r="V74" s="135"/>
      <c r="W74" s="92"/>
    </row>
    <row r="75" spans="1:23" s="9" customFormat="1" x14ac:dyDescent="0.25">
      <c r="A75" s="301" t="s">
        <v>213</v>
      </c>
      <c r="B75" s="301"/>
      <c r="C75" s="93"/>
      <c r="D75" s="94"/>
      <c r="E75" s="94"/>
      <c r="F75" s="94"/>
      <c r="G75" s="94"/>
      <c r="H75" s="95"/>
      <c r="I75" s="302">
        <f>SUM(C75:H75)</f>
        <v>0</v>
      </c>
      <c r="J75" s="303"/>
      <c r="K75" s="303"/>
      <c r="L75" s="303"/>
      <c r="M75" s="303"/>
      <c r="N75" s="304"/>
      <c r="O75" s="96"/>
      <c r="P75" s="97"/>
      <c r="Q75" s="96"/>
      <c r="R75" s="96"/>
      <c r="S75" s="96"/>
      <c r="T75" s="98"/>
      <c r="U75" s="98"/>
      <c r="V75" s="96"/>
      <c r="W75" s="99"/>
    </row>
    <row r="76" spans="1:23" s="9" customFormat="1" x14ac:dyDescent="0.25">
      <c r="A76" s="305" t="s">
        <v>214</v>
      </c>
      <c r="B76" s="305"/>
      <c r="C76" s="100">
        <f t="shared" ref="C76:H76" si="18">SUMIF($A5:$A75,$A76,C5:C75)</f>
        <v>30</v>
      </c>
      <c r="D76" s="100">
        <f t="shared" si="18"/>
        <v>26</v>
      </c>
      <c r="E76" s="100">
        <f t="shared" si="18"/>
        <v>15</v>
      </c>
      <c r="F76" s="100">
        <f t="shared" si="18"/>
        <v>19</v>
      </c>
      <c r="G76" s="100">
        <f t="shared" si="18"/>
        <v>17</v>
      </c>
      <c r="H76" s="100">
        <f t="shared" si="18"/>
        <v>17</v>
      </c>
      <c r="I76" s="306">
        <f>SUM(C76:H76)</f>
        <v>124</v>
      </c>
      <c r="J76" s="270"/>
      <c r="K76" s="270"/>
      <c r="L76" s="270"/>
      <c r="M76" s="270"/>
      <c r="N76" s="307"/>
      <c r="O76" s="96"/>
      <c r="P76" s="97"/>
      <c r="Q76" s="96"/>
      <c r="R76" s="96"/>
      <c r="S76" s="96"/>
      <c r="T76" s="98"/>
      <c r="U76" s="98"/>
      <c r="V76" s="96"/>
      <c r="W76" s="99"/>
    </row>
    <row r="77" spans="1:23" s="9" customFormat="1" x14ac:dyDescent="0.25">
      <c r="A77" s="308" t="s">
        <v>215</v>
      </c>
      <c r="B77" s="308"/>
      <c r="C77" s="59">
        <f t="shared" ref="C77:H77" si="19">SUMIF($A5:$A76,$A77,C5:C76)</f>
        <v>5</v>
      </c>
      <c r="D77" s="59">
        <f t="shared" si="19"/>
        <v>4</v>
      </c>
      <c r="E77" s="59">
        <f t="shared" si="19"/>
        <v>2</v>
      </c>
      <c r="F77" s="59">
        <f t="shared" si="19"/>
        <v>4</v>
      </c>
      <c r="G77" s="59">
        <f t="shared" si="19"/>
        <v>3</v>
      </c>
      <c r="H77" s="59">
        <f t="shared" si="19"/>
        <v>3</v>
      </c>
      <c r="I77" s="309">
        <f>SUM(C77:H77)</f>
        <v>21</v>
      </c>
      <c r="J77" s="277"/>
      <c r="K77" s="277"/>
      <c r="L77" s="277"/>
      <c r="M77" s="277"/>
      <c r="N77" s="310"/>
      <c r="O77" s="96"/>
      <c r="P77" s="97"/>
      <c r="Q77" s="96"/>
      <c r="R77" s="96"/>
      <c r="S77" s="96"/>
      <c r="T77" s="98"/>
      <c r="U77" s="98"/>
      <c r="V77" s="96"/>
      <c r="W77" s="99"/>
    </row>
    <row r="78" spans="1:23" ht="24.75" customHeight="1" thickBot="1" x14ac:dyDescent="0.25">
      <c r="A78" s="381" t="s">
        <v>252</v>
      </c>
      <c r="B78" s="381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15"/>
      <c r="P78" s="114"/>
      <c r="Q78" s="114"/>
      <c r="R78" s="114"/>
      <c r="S78" s="114"/>
      <c r="T78" s="114"/>
      <c r="U78" s="114"/>
      <c r="V78" s="114"/>
      <c r="W78" s="114"/>
    </row>
    <row r="79" spans="1:23" s="9" customFormat="1" x14ac:dyDescent="0.25">
      <c r="A79" s="85" t="s">
        <v>106</v>
      </c>
      <c r="B79" s="210" t="s">
        <v>107</v>
      </c>
      <c r="C79" s="16"/>
      <c r="D79" s="17" t="s">
        <v>212</v>
      </c>
      <c r="E79" s="17"/>
      <c r="F79" s="17"/>
      <c r="G79" s="17"/>
      <c r="H79" s="18"/>
      <c r="I79" s="16">
        <v>2</v>
      </c>
      <c r="J79" s="17"/>
      <c r="K79" s="17"/>
      <c r="L79" s="83"/>
      <c r="M79" s="19">
        <v>3</v>
      </c>
      <c r="N79" s="19" t="s">
        <v>217</v>
      </c>
      <c r="O79" s="33" t="s">
        <v>0</v>
      </c>
      <c r="P79" s="178" t="s">
        <v>108</v>
      </c>
      <c r="Q79" s="225" t="s">
        <v>109</v>
      </c>
      <c r="R79" s="251"/>
      <c r="S79" s="48"/>
      <c r="T79" s="192"/>
      <c r="U79" s="20"/>
      <c r="V79" s="145"/>
      <c r="W79" s="220" t="s">
        <v>77</v>
      </c>
    </row>
    <row r="80" spans="1:23" s="9" customFormat="1" x14ac:dyDescent="0.25">
      <c r="A80" s="142" t="s">
        <v>108</v>
      </c>
      <c r="B80" s="226" t="s">
        <v>109</v>
      </c>
      <c r="C80" s="147"/>
      <c r="D80" s="148" t="s">
        <v>212</v>
      </c>
      <c r="E80" s="148"/>
      <c r="F80" s="148"/>
      <c r="G80" s="148"/>
      <c r="H80" s="149"/>
      <c r="I80" s="147"/>
      <c r="J80" s="148">
        <v>2</v>
      </c>
      <c r="K80" s="148"/>
      <c r="L80" s="179"/>
      <c r="M80" s="20">
        <v>3</v>
      </c>
      <c r="N80" s="256" t="s">
        <v>218</v>
      </c>
      <c r="O80" s="21"/>
      <c r="P80" s="21"/>
      <c r="Q80" s="72"/>
      <c r="R80" s="252"/>
      <c r="S80" s="48"/>
      <c r="T80" s="192"/>
      <c r="U80" s="20"/>
      <c r="V80" s="145"/>
      <c r="W80" s="25" t="s">
        <v>77</v>
      </c>
    </row>
    <row r="81" spans="1:23" s="9" customFormat="1" x14ac:dyDescent="0.25">
      <c r="A81" s="213" t="s">
        <v>110</v>
      </c>
      <c r="B81" s="213" t="s">
        <v>111</v>
      </c>
      <c r="C81" s="171"/>
      <c r="D81" s="172"/>
      <c r="E81" s="172" t="s">
        <v>212</v>
      </c>
      <c r="F81" s="172"/>
      <c r="G81" s="172"/>
      <c r="H81" s="173"/>
      <c r="I81" s="171">
        <v>4</v>
      </c>
      <c r="J81" s="172"/>
      <c r="K81" s="172"/>
      <c r="L81" s="175"/>
      <c r="M81" s="176">
        <v>4</v>
      </c>
      <c r="N81" s="256" t="s">
        <v>217</v>
      </c>
      <c r="O81" s="21" t="s">
        <v>220</v>
      </c>
      <c r="P81" s="157" t="s">
        <v>106</v>
      </c>
      <c r="Q81" s="227" t="s">
        <v>107</v>
      </c>
      <c r="R81" s="250" t="s">
        <v>0</v>
      </c>
      <c r="S81" s="48" t="s">
        <v>112</v>
      </c>
      <c r="T81" s="192" t="s">
        <v>253</v>
      </c>
      <c r="U81" s="20"/>
      <c r="V81" s="20"/>
      <c r="W81" s="220" t="s">
        <v>77</v>
      </c>
    </row>
    <row r="82" spans="1:23" s="9" customFormat="1" ht="12" customHeight="1" x14ac:dyDescent="0.25">
      <c r="A82" s="142" t="s">
        <v>112</v>
      </c>
      <c r="B82" s="142" t="s">
        <v>111</v>
      </c>
      <c r="C82" s="147"/>
      <c r="D82" s="148"/>
      <c r="E82" s="148" t="s">
        <v>212</v>
      </c>
      <c r="F82" s="148"/>
      <c r="G82" s="148"/>
      <c r="H82" s="149"/>
      <c r="I82" s="147"/>
      <c r="J82" s="148">
        <v>2</v>
      </c>
      <c r="K82" s="148"/>
      <c r="L82" s="179"/>
      <c r="M82" s="20">
        <v>3</v>
      </c>
      <c r="N82" s="256" t="s">
        <v>218</v>
      </c>
      <c r="O82" s="21" t="s">
        <v>220</v>
      </c>
      <c r="P82" s="157" t="s">
        <v>106</v>
      </c>
      <c r="Q82" s="227" t="s">
        <v>107</v>
      </c>
      <c r="R82" s="72"/>
      <c r="S82" s="228"/>
      <c r="T82" s="229"/>
      <c r="U82" s="20"/>
      <c r="V82" s="20"/>
      <c r="W82" s="25" t="s">
        <v>77</v>
      </c>
    </row>
    <row r="83" spans="1:23" s="9" customFormat="1" x14ac:dyDescent="0.25">
      <c r="A83" s="142" t="s">
        <v>185</v>
      </c>
      <c r="B83" s="142" t="s">
        <v>186</v>
      </c>
      <c r="C83" s="156"/>
      <c r="D83" s="148"/>
      <c r="E83" s="148" t="s">
        <v>212</v>
      </c>
      <c r="F83" s="148"/>
      <c r="G83" s="148"/>
      <c r="H83" s="149"/>
      <c r="I83" s="147">
        <v>2</v>
      </c>
      <c r="J83" s="148"/>
      <c r="K83" s="148"/>
      <c r="L83" s="179"/>
      <c r="M83" s="20">
        <v>2</v>
      </c>
      <c r="N83" s="256" t="s">
        <v>218</v>
      </c>
      <c r="O83" s="33"/>
      <c r="P83" s="230"/>
      <c r="Q83" s="192"/>
      <c r="R83" s="48"/>
      <c r="S83" s="152"/>
      <c r="T83" s="229"/>
      <c r="U83" s="20"/>
      <c r="V83" s="20"/>
      <c r="W83" s="25" t="s">
        <v>137</v>
      </c>
    </row>
    <row r="84" spans="1:23" s="9" customFormat="1" x14ac:dyDescent="0.25">
      <c r="A84" s="142" t="s">
        <v>114</v>
      </c>
      <c r="B84" s="142" t="s">
        <v>113</v>
      </c>
      <c r="C84" s="156"/>
      <c r="D84" s="148"/>
      <c r="E84" s="148" t="s">
        <v>212</v>
      </c>
      <c r="F84" s="148"/>
      <c r="G84" s="148"/>
      <c r="H84" s="149"/>
      <c r="I84" s="147"/>
      <c r="J84" s="148">
        <v>1</v>
      </c>
      <c r="K84" s="148"/>
      <c r="L84" s="179"/>
      <c r="M84" s="20">
        <v>2</v>
      </c>
      <c r="N84" s="256" t="s">
        <v>218</v>
      </c>
      <c r="O84" s="231"/>
      <c r="P84" s="232"/>
      <c r="Q84" s="72"/>
      <c r="R84" s="233"/>
      <c r="S84" s="152"/>
      <c r="T84" s="229"/>
      <c r="U84" s="20"/>
      <c r="V84" s="20"/>
      <c r="W84" s="25" t="s">
        <v>137</v>
      </c>
    </row>
    <row r="85" spans="1:23" s="9" customFormat="1" x14ac:dyDescent="0.25">
      <c r="A85" s="142" t="s">
        <v>187</v>
      </c>
      <c r="B85" s="224" t="s">
        <v>188</v>
      </c>
      <c r="C85" s="147"/>
      <c r="D85" s="148"/>
      <c r="E85" s="148"/>
      <c r="F85" s="148"/>
      <c r="G85" s="148"/>
      <c r="H85" s="149" t="s">
        <v>212</v>
      </c>
      <c r="I85" s="147">
        <v>1</v>
      </c>
      <c r="J85" s="148"/>
      <c r="K85" s="148"/>
      <c r="L85" s="179"/>
      <c r="M85" s="20">
        <v>1</v>
      </c>
      <c r="N85" s="256" t="s">
        <v>217</v>
      </c>
      <c r="O85" s="20"/>
      <c r="P85" s="178"/>
      <c r="Q85" s="234"/>
      <c r="R85" s="235"/>
      <c r="S85" s="236"/>
      <c r="T85" s="24"/>
      <c r="U85" s="20"/>
      <c r="V85" s="145"/>
      <c r="W85" s="220" t="s">
        <v>115</v>
      </c>
    </row>
    <row r="86" spans="1:23" s="9" customFormat="1" x14ac:dyDescent="0.25">
      <c r="A86" s="142" t="s">
        <v>189</v>
      </c>
      <c r="B86" s="237" t="s">
        <v>188</v>
      </c>
      <c r="C86" s="156"/>
      <c r="D86" s="148"/>
      <c r="E86" s="148"/>
      <c r="F86" s="148"/>
      <c r="G86" s="148"/>
      <c r="H86" s="149" t="s">
        <v>212</v>
      </c>
      <c r="I86" s="147"/>
      <c r="J86" s="148">
        <v>2</v>
      </c>
      <c r="K86" s="148"/>
      <c r="L86" s="179"/>
      <c r="M86" s="20">
        <v>3</v>
      </c>
      <c r="N86" s="256" t="s">
        <v>218</v>
      </c>
      <c r="O86" s="218"/>
      <c r="P86" s="218"/>
      <c r="Q86" s="23"/>
      <c r="R86" s="22"/>
      <c r="S86" s="236"/>
      <c r="T86" s="24"/>
      <c r="U86" s="20"/>
      <c r="V86" s="145"/>
      <c r="W86" s="220" t="s">
        <v>115</v>
      </c>
    </row>
    <row r="87" spans="1:23" s="9" customFormat="1" x14ac:dyDescent="0.25">
      <c r="A87" s="213" t="s">
        <v>116</v>
      </c>
      <c r="B87" s="213" t="s">
        <v>117</v>
      </c>
      <c r="C87" s="147"/>
      <c r="D87" s="172"/>
      <c r="E87" s="172" t="s">
        <v>212</v>
      </c>
      <c r="F87" s="172"/>
      <c r="G87" s="172"/>
      <c r="H87" s="173"/>
      <c r="I87" s="171">
        <v>2</v>
      </c>
      <c r="J87" s="172"/>
      <c r="K87" s="172"/>
      <c r="L87" s="175"/>
      <c r="M87" s="176">
        <v>2</v>
      </c>
      <c r="N87" s="256" t="s">
        <v>217</v>
      </c>
      <c r="O87" s="21"/>
      <c r="P87" s="232"/>
      <c r="Q87" s="72"/>
      <c r="R87" s="233"/>
      <c r="S87" s="228"/>
      <c r="T87" s="229"/>
      <c r="U87" s="20"/>
      <c r="V87" s="20"/>
      <c r="W87" s="25" t="s">
        <v>118</v>
      </c>
    </row>
    <row r="88" spans="1:23" s="9" customFormat="1" x14ac:dyDescent="0.25">
      <c r="A88" s="184" t="s">
        <v>190</v>
      </c>
      <c r="B88" s="142" t="s">
        <v>119</v>
      </c>
      <c r="C88" s="147"/>
      <c r="D88" s="172"/>
      <c r="E88" s="172"/>
      <c r="F88" s="172" t="s">
        <v>212</v>
      </c>
      <c r="G88" s="172"/>
      <c r="H88" s="173"/>
      <c r="I88" s="171">
        <v>2</v>
      </c>
      <c r="J88" s="172"/>
      <c r="K88" s="172"/>
      <c r="L88" s="175"/>
      <c r="M88" s="176">
        <v>2</v>
      </c>
      <c r="N88" s="256" t="s">
        <v>218</v>
      </c>
      <c r="O88" s="33"/>
      <c r="P88" s="178"/>
      <c r="Q88" s="178"/>
      <c r="R88" s="178"/>
      <c r="S88" s="228"/>
      <c r="T88" s="229"/>
      <c r="U88" s="20"/>
      <c r="V88" s="20"/>
      <c r="W88" s="25" t="s">
        <v>121</v>
      </c>
    </row>
    <row r="89" spans="1:23" x14ac:dyDescent="0.2">
      <c r="A89" s="142" t="s">
        <v>120</v>
      </c>
      <c r="B89" s="142" t="s">
        <v>119</v>
      </c>
      <c r="C89" s="156"/>
      <c r="D89" s="148"/>
      <c r="E89" s="148"/>
      <c r="F89" s="148" t="s">
        <v>212</v>
      </c>
      <c r="G89" s="148"/>
      <c r="H89" s="149"/>
      <c r="I89" s="147"/>
      <c r="J89" s="148">
        <v>1</v>
      </c>
      <c r="K89" s="148"/>
      <c r="L89" s="179"/>
      <c r="M89" s="20">
        <v>2</v>
      </c>
      <c r="N89" s="256" t="s">
        <v>218</v>
      </c>
      <c r="O89" s="21"/>
      <c r="P89" s="238"/>
      <c r="Q89" s="238"/>
      <c r="R89" s="238"/>
      <c r="S89" s="20"/>
      <c r="T89" s="24"/>
      <c r="U89" s="20"/>
      <c r="V89" s="20"/>
      <c r="W89" s="25" t="s">
        <v>121</v>
      </c>
    </row>
    <row r="90" spans="1:23" s="9" customFormat="1" x14ac:dyDescent="0.25">
      <c r="A90" s="184" t="s">
        <v>191</v>
      </c>
      <c r="B90" s="210" t="s">
        <v>122</v>
      </c>
      <c r="C90" s="147"/>
      <c r="D90" s="148"/>
      <c r="E90" s="148"/>
      <c r="F90" s="148" t="s">
        <v>212</v>
      </c>
      <c r="G90" s="148"/>
      <c r="H90" s="149"/>
      <c r="I90" s="147">
        <v>2</v>
      </c>
      <c r="J90" s="148"/>
      <c r="K90" s="148"/>
      <c r="L90" s="179"/>
      <c r="M90" s="20">
        <v>2</v>
      </c>
      <c r="N90" s="256" t="s">
        <v>217</v>
      </c>
      <c r="O90" s="239"/>
      <c r="P90" s="48"/>
      <c r="Q90" s="240"/>
      <c r="R90" s="241"/>
      <c r="S90" s="152"/>
      <c r="T90" s="229"/>
      <c r="U90" s="20"/>
      <c r="V90" s="20"/>
      <c r="W90" s="25" t="s">
        <v>136</v>
      </c>
    </row>
    <row r="91" spans="1:23" s="9" customFormat="1" x14ac:dyDescent="0.25">
      <c r="A91" s="142" t="s">
        <v>123</v>
      </c>
      <c r="B91" s="210" t="s">
        <v>122</v>
      </c>
      <c r="C91" s="147"/>
      <c r="D91" s="148"/>
      <c r="E91" s="148"/>
      <c r="F91" s="148" t="s">
        <v>212</v>
      </c>
      <c r="G91" s="148"/>
      <c r="H91" s="149"/>
      <c r="I91" s="147"/>
      <c r="J91" s="148">
        <v>1</v>
      </c>
      <c r="K91" s="148"/>
      <c r="L91" s="179"/>
      <c r="M91" s="20">
        <v>2</v>
      </c>
      <c r="N91" s="256" t="s">
        <v>218</v>
      </c>
      <c r="O91" s="231"/>
      <c r="P91" s="232"/>
      <c r="Q91" s="72"/>
      <c r="R91" s="233"/>
      <c r="S91" s="152"/>
      <c r="T91" s="229"/>
      <c r="U91" s="20"/>
      <c r="V91" s="20"/>
      <c r="W91" s="25" t="s">
        <v>136</v>
      </c>
    </row>
    <row r="92" spans="1:23" s="9" customFormat="1" x14ac:dyDescent="0.25">
      <c r="A92" s="184" t="s">
        <v>192</v>
      </c>
      <c r="B92" s="210" t="s">
        <v>124</v>
      </c>
      <c r="C92" s="147"/>
      <c r="D92" s="148"/>
      <c r="E92" s="148"/>
      <c r="F92" s="148"/>
      <c r="G92" s="148" t="s">
        <v>212</v>
      </c>
      <c r="H92" s="149"/>
      <c r="I92" s="147">
        <v>2</v>
      </c>
      <c r="J92" s="148"/>
      <c r="K92" s="148"/>
      <c r="L92" s="179"/>
      <c r="M92" s="20">
        <v>2</v>
      </c>
      <c r="N92" s="256" t="s">
        <v>217</v>
      </c>
      <c r="O92" s="239"/>
      <c r="P92" s="48"/>
      <c r="Q92" s="242"/>
      <c r="R92" s="241"/>
      <c r="S92" s="152"/>
      <c r="T92" s="229"/>
      <c r="U92" s="20"/>
      <c r="V92" s="20"/>
      <c r="W92" s="25" t="s">
        <v>193</v>
      </c>
    </row>
    <row r="93" spans="1:23" s="9" customFormat="1" ht="15" x14ac:dyDescent="0.25">
      <c r="A93" s="243" t="s">
        <v>125</v>
      </c>
      <c r="B93" s="210" t="s">
        <v>124</v>
      </c>
      <c r="C93" s="147"/>
      <c r="D93" s="148"/>
      <c r="E93" s="148"/>
      <c r="F93" s="148"/>
      <c r="G93" s="148" t="s">
        <v>212</v>
      </c>
      <c r="H93" s="149"/>
      <c r="I93" s="147"/>
      <c r="J93" s="148">
        <v>1</v>
      </c>
      <c r="K93" s="148"/>
      <c r="L93" s="179"/>
      <c r="M93" s="20">
        <v>2</v>
      </c>
      <c r="N93" s="256" t="s">
        <v>218</v>
      </c>
      <c r="O93" s="239"/>
      <c r="P93" s="48"/>
      <c r="Q93" s="240"/>
      <c r="R93" s="241"/>
      <c r="S93" s="152"/>
      <c r="T93" s="229"/>
      <c r="U93" s="20"/>
      <c r="V93" s="20"/>
      <c r="W93" s="25" t="s">
        <v>193</v>
      </c>
    </row>
    <row r="94" spans="1:23" s="9" customFormat="1" x14ac:dyDescent="0.25">
      <c r="A94" s="142" t="s">
        <v>126</v>
      </c>
      <c r="B94" s="210" t="s">
        <v>127</v>
      </c>
      <c r="C94" s="147"/>
      <c r="D94" s="148"/>
      <c r="E94" s="148"/>
      <c r="F94" s="148"/>
      <c r="G94" s="148" t="s">
        <v>212</v>
      </c>
      <c r="H94" s="149"/>
      <c r="I94" s="147">
        <v>3</v>
      </c>
      <c r="J94" s="148"/>
      <c r="K94" s="148"/>
      <c r="L94" s="179"/>
      <c r="M94" s="20">
        <v>4</v>
      </c>
      <c r="N94" s="256" t="s">
        <v>217</v>
      </c>
      <c r="O94" s="33" t="s">
        <v>0</v>
      </c>
      <c r="P94" s="48" t="s">
        <v>128</v>
      </c>
      <c r="Q94" s="235" t="s">
        <v>127</v>
      </c>
      <c r="R94" s="241"/>
      <c r="S94" s="152"/>
      <c r="T94" s="229"/>
      <c r="U94" s="20"/>
      <c r="V94" s="20"/>
      <c r="W94" s="25" t="s">
        <v>118</v>
      </c>
    </row>
    <row r="95" spans="1:23" s="9" customFormat="1" x14ac:dyDescent="0.25">
      <c r="A95" s="142" t="s">
        <v>128</v>
      </c>
      <c r="B95" s="210" t="s">
        <v>127</v>
      </c>
      <c r="C95" s="147"/>
      <c r="D95" s="148"/>
      <c r="E95" s="148"/>
      <c r="F95" s="148"/>
      <c r="G95" s="148" t="s">
        <v>212</v>
      </c>
      <c r="H95" s="149"/>
      <c r="I95" s="147"/>
      <c r="J95" s="148">
        <v>2</v>
      </c>
      <c r="K95" s="148"/>
      <c r="L95" s="179"/>
      <c r="M95" s="20">
        <v>3</v>
      </c>
      <c r="N95" s="256" t="s">
        <v>218</v>
      </c>
      <c r="O95" s="231"/>
      <c r="P95" s="244"/>
      <c r="Q95" s="72"/>
      <c r="R95" s="233"/>
      <c r="S95" s="152"/>
      <c r="T95" s="229"/>
      <c r="U95" s="20"/>
      <c r="V95" s="20"/>
      <c r="W95" s="25" t="s">
        <v>118</v>
      </c>
    </row>
    <row r="96" spans="1:23" s="9" customFormat="1" x14ac:dyDescent="0.25">
      <c r="A96" s="142" t="s">
        <v>129</v>
      </c>
      <c r="B96" s="210" t="s">
        <v>130</v>
      </c>
      <c r="C96" s="147"/>
      <c r="D96" s="172"/>
      <c r="E96" s="172" t="s">
        <v>212</v>
      </c>
      <c r="F96" s="172"/>
      <c r="G96" s="172"/>
      <c r="H96" s="173"/>
      <c r="I96" s="171">
        <v>2</v>
      </c>
      <c r="J96" s="172"/>
      <c r="K96" s="172"/>
      <c r="L96" s="175"/>
      <c r="M96" s="176">
        <v>2</v>
      </c>
      <c r="N96" s="256" t="s">
        <v>217</v>
      </c>
      <c r="O96" s="231"/>
      <c r="P96" s="232"/>
      <c r="Q96" s="72"/>
      <c r="R96" s="233"/>
      <c r="S96" s="152"/>
      <c r="T96" s="229"/>
      <c r="U96" s="20"/>
      <c r="V96" s="20"/>
      <c r="W96" s="25" t="s">
        <v>131</v>
      </c>
    </row>
    <row r="97" spans="1:23" s="9" customFormat="1" x14ac:dyDescent="0.25">
      <c r="A97" s="142" t="s">
        <v>132</v>
      </c>
      <c r="B97" s="210" t="s">
        <v>130</v>
      </c>
      <c r="C97" s="147"/>
      <c r="D97" s="148"/>
      <c r="E97" s="148"/>
      <c r="F97" s="148" t="s">
        <v>212</v>
      </c>
      <c r="G97" s="148"/>
      <c r="H97" s="149"/>
      <c r="I97" s="147"/>
      <c r="J97" s="148"/>
      <c r="K97" s="148">
        <v>2</v>
      </c>
      <c r="L97" s="179"/>
      <c r="M97" s="20">
        <v>3</v>
      </c>
      <c r="N97" s="256" t="s">
        <v>218</v>
      </c>
      <c r="O97" s="21" t="s">
        <v>220</v>
      </c>
      <c r="P97" s="152" t="s">
        <v>129</v>
      </c>
      <c r="Q97" s="245" t="s">
        <v>130</v>
      </c>
      <c r="R97" s="246"/>
      <c r="S97" s="152"/>
      <c r="T97" s="229"/>
      <c r="U97" s="20"/>
      <c r="V97" s="20"/>
      <c r="W97" s="25" t="s">
        <v>131</v>
      </c>
    </row>
    <row r="98" spans="1:23" s="9" customFormat="1" x14ac:dyDescent="0.25">
      <c r="A98" s="142" t="s">
        <v>133</v>
      </c>
      <c r="B98" s="210" t="s">
        <v>134</v>
      </c>
      <c r="C98" s="147"/>
      <c r="D98" s="148"/>
      <c r="E98" s="148"/>
      <c r="F98" s="148"/>
      <c r="G98" s="148"/>
      <c r="H98" s="149" t="s">
        <v>212</v>
      </c>
      <c r="I98" s="147">
        <v>3</v>
      </c>
      <c r="J98" s="148"/>
      <c r="K98" s="148"/>
      <c r="L98" s="179"/>
      <c r="M98" s="20">
        <v>4</v>
      </c>
      <c r="N98" s="256" t="s">
        <v>217</v>
      </c>
      <c r="O98" s="33" t="s">
        <v>0</v>
      </c>
      <c r="P98" s="48" t="s">
        <v>135</v>
      </c>
      <c r="Q98" s="235" t="s">
        <v>134</v>
      </c>
      <c r="R98" s="241"/>
      <c r="S98" s="20"/>
      <c r="T98" s="24"/>
      <c r="U98" s="20"/>
      <c r="V98" s="20"/>
      <c r="W98" s="25" t="s">
        <v>118</v>
      </c>
    </row>
    <row r="99" spans="1:23" s="9" customFormat="1" x14ac:dyDescent="0.25">
      <c r="A99" s="142" t="s">
        <v>135</v>
      </c>
      <c r="B99" s="210" t="s">
        <v>134</v>
      </c>
      <c r="C99" s="188"/>
      <c r="D99" s="189"/>
      <c r="E99" s="189"/>
      <c r="F99" s="189"/>
      <c r="G99" s="189"/>
      <c r="H99" s="190" t="s">
        <v>212</v>
      </c>
      <c r="I99" s="147"/>
      <c r="J99" s="148">
        <v>1</v>
      </c>
      <c r="K99" s="148"/>
      <c r="L99" s="179"/>
      <c r="M99" s="20">
        <v>2</v>
      </c>
      <c r="N99" s="256" t="s">
        <v>218</v>
      </c>
      <c r="O99" s="231"/>
      <c r="P99" s="21"/>
      <c r="Q99" s="23"/>
      <c r="R99" s="22"/>
      <c r="S99" s="20"/>
      <c r="T99" s="24"/>
      <c r="U99" s="20"/>
      <c r="V99" s="20"/>
      <c r="W99" s="25" t="s">
        <v>118</v>
      </c>
    </row>
    <row r="100" spans="1:23" s="9" customFormat="1" ht="13.5" thickBot="1" x14ac:dyDescent="0.3">
      <c r="A100" s="142" t="s">
        <v>194</v>
      </c>
      <c r="B100" s="226" t="s">
        <v>195</v>
      </c>
      <c r="C100" s="147"/>
      <c r="D100" s="148"/>
      <c r="E100" s="148"/>
      <c r="F100" s="148"/>
      <c r="G100" s="148"/>
      <c r="H100" s="149" t="s">
        <v>212</v>
      </c>
      <c r="I100" s="36"/>
      <c r="J100" s="37"/>
      <c r="K100" s="37">
        <v>2</v>
      </c>
      <c r="L100" s="38"/>
      <c r="M100" s="39">
        <v>3</v>
      </c>
      <c r="N100" s="39" t="s">
        <v>218</v>
      </c>
      <c r="O100" s="231"/>
      <c r="P100" s="33"/>
      <c r="Q100" s="247"/>
      <c r="R100" s="20"/>
      <c r="S100" s="24"/>
      <c r="T100" s="20"/>
      <c r="U100" s="20"/>
      <c r="V100" s="168" t="s">
        <v>136</v>
      </c>
      <c r="W100" s="25" t="s">
        <v>136</v>
      </c>
    </row>
    <row r="101" spans="1:23" s="9" customFormat="1" x14ac:dyDescent="0.25">
      <c r="A101" s="295" t="s">
        <v>213</v>
      </c>
      <c r="B101" s="296"/>
      <c r="C101" s="26">
        <f t="shared" ref="C101:H101" si="20">SUMIF(C79:C100,"=x",$I79:$I100)+SUMIF(C79:C100,"=x",$J79:$J100)+SUMIF(C79:C100,"=x",$K79:$K100)</f>
        <v>0</v>
      </c>
      <c r="D101" s="26">
        <f t="shared" si="20"/>
        <v>4</v>
      </c>
      <c r="E101" s="26">
        <f t="shared" si="20"/>
        <v>13</v>
      </c>
      <c r="F101" s="26">
        <f t="shared" si="20"/>
        <v>8</v>
      </c>
      <c r="G101" s="26">
        <f t="shared" si="20"/>
        <v>8</v>
      </c>
      <c r="H101" s="26">
        <f t="shared" si="20"/>
        <v>9</v>
      </c>
      <c r="I101" s="382">
        <f>SUM(C101:H101)</f>
        <v>42</v>
      </c>
      <c r="J101" s="303"/>
      <c r="K101" s="303"/>
      <c r="L101" s="303"/>
      <c r="M101" s="303"/>
      <c r="N101" s="383"/>
      <c r="O101" s="136"/>
      <c r="P101" s="272"/>
      <c r="Q101" s="272"/>
      <c r="R101" s="272"/>
      <c r="S101" s="272"/>
      <c r="T101" s="272"/>
      <c r="U101" s="272"/>
      <c r="V101" s="272"/>
      <c r="W101" s="273"/>
    </row>
    <row r="102" spans="1:23" s="9" customFormat="1" x14ac:dyDescent="0.25">
      <c r="A102" s="267" t="s">
        <v>214</v>
      </c>
      <c r="B102" s="268"/>
      <c r="C102" s="12">
        <f t="shared" ref="C102:H102" si="21">SUMIF(C79:C100,"=x",$M79:$M100)</f>
        <v>0</v>
      </c>
      <c r="D102" s="12">
        <f t="shared" si="21"/>
        <v>6</v>
      </c>
      <c r="E102" s="12">
        <f t="shared" si="21"/>
        <v>15</v>
      </c>
      <c r="F102" s="12">
        <f t="shared" si="21"/>
        <v>11</v>
      </c>
      <c r="G102" s="12">
        <f t="shared" si="21"/>
        <v>11</v>
      </c>
      <c r="H102" s="12">
        <f t="shared" si="21"/>
        <v>13</v>
      </c>
      <c r="I102" s="269">
        <f>SUM(C102:H102)</f>
        <v>56</v>
      </c>
      <c r="J102" s="270"/>
      <c r="K102" s="270"/>
      <c r="L102" s="270"/>
      <c r="M102" s="270"/>
      <c r="N102" s="271"/>
      <c r="O102" s="129"/>
      <c r="P102" s="272"/>
      <c r="Q102" s="272"/>
      <c r="R102" s="272"/>
      <c r="S102" s="272"/>
      <c r="T102" s="272"/>
      <c r="U102" s="272"/>
      <c r="V102" s="272"/>
      <c r="W102" s="273"/>
    </row>
    <row r="103" spans="1:23" s="9" customFormat="1" ht="13.5" thickBot="1" x14ac:dyDescent="0.3">
      <c r="A103" s="369" t="s">
        <v>215</v>
      </c>
      <c r="B103" s="370"/>
      <c r="C103" s="116">
        <f t="shared" ref="C103:H103" si="22">SUMPRODUCT(--(C79:C100="x"),--($N79:$N100="K(5)"))</f>
        <v>0</v>
      </c>
      <c r="D103" s="116">
        <f t="shared" si="22"/>
        <v>1</v>
      </c>
      <c r="E103" s="116">
        <f t="shared" si="22"/>
        <v>3</v>
      </c>
      <c r="F103" s="116">
        <f t="shared" si="22"/>
        <v>1</v>
      </c>
      <c r="G103" s="116">
        <f t="shared" si="22"/>
        <v>2</v>
      </c>
      <c r="H103" s="116">
        <f t="shared" si="22"/>
        <v>2</v>
      </c>
      <c r="I103" s="371">
        <f>SUM(C103:H103)</f>
        <v>9</v>
      </c>
      <c r="J103" s="372"/>
      <c r="K103" s="372"/>
      <c r="L103" s="372"/>
      <c r="M103" s="372"/>
      <c r="N103" s="373"/>
      <c r="O103" s="139"/>
      <c r="P103" s="374"/>
      <c r="Q103" s="374"/>
      <c r="R103" s="374"/>
      <c r="S103" s="374"/>
      <c r="T103" s="374"/>
      <c r="U103" s="374"/>
      <c r="V103" s="374"/>
      <c r="W103" s="375"/>
    </row>
    <row r="104" spans="1:23" s="9" customFormat="1" x14ac:dyDescent="0.25">
      <c r="A104" s="279" t="s">
        <v>254</v>
      </c>
      <c r="B104" s="280"/>
      <c r="C104" s="376"/>
      <c r="D104" s="376"/>
      <c r="E104" s="376"/>
      <c r="F104" s="376"/>
      <c r="G104" s="376"/>
      <c r="H104" s="377"/>
      <c r="I104" s="378"/>
      <c r="J104" s="376"/>
      <c r="K104" s="376"/>
      <c r="L104" s="376"/>
      <c r="M104" s="376"/>
      <c r="N104" s="379"/>
      <c r="O104" s="117"/>
      <c r="P104" s="380"/>
      <c r="Q104" s="376"/>
      <c r="R104" s="376"/>
      <c r="S104" s="376"/>
      <c r="T104" s="376"/>
      <c r="U104" s="376"/>
      <c r="V104" s="376"/>
      <c r="W104" s="376"/>
    </row>
    <row r="105" spans="1:23" s="9" customFormat="1" x14ac:dyDescent="0.25">
      <c r="A105" s="295" t="s">
        <v>213</v>
      </c>
      <c r="B105" s="296"/>
      <c r="C105" s="103"/>
      <c r="D105" s="103"/>
      <c r="E105" s="103"/>
      <c r="F105" s="103"/>
      <c r="G105" s="103"/>
      <c r="H105" s="103"/>
      <c r="I105" s="358">
        <f>SUM(C105:H105)</f>
        <v>0</v>
      </c>
      <c r="J105" s="359"/>
      <c r="K105" s="359"/>
      <c r="L105" s="359"/>
      <c r="M105" s="359"/>
      <c r="N105" s="360"/>
      <c r="O105" s="118"/>
      <c r="P105" s="361"/>
      <c r="Q105" s="362"/>
      <c r="R105" s="362"/>
      <c r="S105" s="362"/>
      <c r="T105" s="362"/>
      <c r="U105" s="362"/>
      <c r="V105" s="362"/>
      <c r="W105" s="362"/>
    </row>
    <row r="106" spans="1:23" s="9" customFormat="1" x14ac:dyDescent="0.25">
      <c r="A106" s="363" t="s">
        <v>214</v>
      </c>
      <c r="B106" s="363"/>
      <c r="C106" s="119">
        <f t="shared" ref="C106:H107" si="23">C76+C102</f>
        <v>30</v>
      </c>
      <c r="D106" s="119">
        <f t="shared" si="23"/>
        <v>32</v>
      </c>
      <c r="E106" s="119">
        <f t="shared" si="23"/>
        <v>30</v>
      </c>
      <c r="F106" s="119">
        <f t="shared" si="23"/>
        <v>30</v>
      </c>
      <c r="G106" s="119">
        <f t="shared" si="23"/>
        <v>28</v>
      </c>
      <c r="H106" s="119">
        <f t="shared" si="23"/>
        <v>30</v>
      </c>
      <c r="I106" s="364">
        <f>SUM(C106:H106)</f>
        <v>180</v>
      </c>
      <c r="J106" s="365"/>
      <c r="K106" s="365"/>
      <c r="L106" s="365"/>
      <c r="M106" s="365"/>
      <c r="N106" s="366"/>
      <c r="O106" s="120"/>
      <c r="P106" s="367"/>
      <c r="Q106" s="367"/>
      <c r="R106" s="367"/>
      <c r="S106" s="367"/>
      <c r="T106" s="367"/>
      <c r="U106" s="367"/>
      <c r="V106" s="367"/>
      <c r="W106" s="368"/>
    </row>
    <row r="107" spans="1:23" s="9" customFormat="1" x14ac:dyDescent="0.25">
      <c r="A107" s="354" t="s">
        <v>215</v>
      </c>
      <c r="B107" s="354"/>
      <c r="C107" s="121">
        <f t="shared" si="23"/>
        <v>5</v>
      </c>
      <c r="D107" s="121">
        <f t="shared" si="23"/>
        <v>5</v>
      </c>
      <c r="E107" s="121">
        <f t="shared" si="23"/>
        <v>5</v>
      </c>
      <c r="F107" s="121">
        <f t="shared" si="23"/>
        <v>5</v>
      </c>
      <c r="G107" s="121">
        <f t="shared" si="23"/>
        <v>5</v>
      </c>
      <c r="H107" s="121">
        <f t="shared" si="23"/>
        <v>5</v>
      </c>
      <c r="I107" s="355">
        <f>SUM(C107:H107)</f>
        <v>30</v>
      </c>
      <c r="J107" s="356"/>
      <c r="K107" s="356"/>
      <c r="L107" s="356"/>
      <c r="M107" s="356"/>
      <c r="N107" s="357"/>
      <c r="O107" s="122"/>
      <c r="P107" s="123"/>
      <c r="Q107" s="123"/>
      <c r="R107" s="123"/>
      <c r="S107" s="123"/>
      <c r="T107" s="123"/>
      <c r="U107" s="123"/>
      <c r="V107" s="123"/>
      <c r="W107" s="124"/>
    </row>
    <row r="108" spans="1:23" s="9" customFormat="1" x14ac:dyDescent="0.25">
      <c r="A108" s="125"/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</row>
    <row r="109" spans="1:23" s="9" customFormat="1" x14ac:dyDescent="0.2">
      <c r="A109" s="385" t="s">
        <v>262</v>
      </c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1:23" s="9" customFormat="1" x14ac:dyDescent="0.2">
      <c r="P110" s="4"/>
      <c r="Q110" s="4"/>
      <c r="R110" s="4"/>
      <c r="S110" s="4"/>
      <c r="T110" s="4"/>
      <c r="U110" s="4"/>
      <c r="V110" s="4"/>
      <c r="W110" s="4"/>
    </row>
    <row r="111" spans="1:23" s="9" customFormat="1" x14ac:dyDescent="0.2">
      <c r="A111" s="104" t="s">
        <v>240</v>
      </c>
      <c r="B111" s="5"/>
      <c r="C111" s="4"/>
      <c r="D111" s="105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4"/>
      <c r="V111" s="4"/>
      <c r="W111" s="4"/>
    </row>
    <row r="112" spans="1:23" s="9" customFormat="1" x14ac:dyDescent="0.2">
      <c r="A112" s="106" t="s">
        <v>241</v>
      </c>
      <c r="B112" s="5"/>
      <c r="C112" s="105"/>
      <c r="D112" s="4"/>
      <c r="E112" s="107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4"/>
      <c r="V112" s="4"/>
      <c r="W112" s="4"/>
    </row>
    <row r="113" spans="1:23" s="109" customFormat="1" x14ac:dyDescent="0.2">
      <c r="A113" s="106" t="s">
        <v>242</v>
      </c>
      <c r="B113" s="5"/>
      <c r="C113" s="105"/>
      <c r="D113" s="108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4"/>
      <c r="V113" s="4"/>
      <c r="W113" s="4"/>
    </row>
    <row r="114" spans="1:23" s="109" customFormat="1" x14ac:dyDescent="0.2">
      <c r="A114" s="106" t="s">
        <v>243</v>
      </c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4"/>
      <c r="V114" s="4"/>
      <c r="W114" s="4"/>
    </row>
    <row r="115" spans="1:23" s="109" customFormat="1" x14ac:dyDescent="0.2">
      <c r="A115" s="106" t="s">
        <v>244</v>
      </c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4"/>
      <c r="V115" s="4"/>
      <c r="W115" s="4"/>
    </row>
    <row r="116" spans="1:23" s="9" customFormat="1" x14ac:dyDescent="0.2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4"/>
      <c r="V116" s="4"/>
      <c r="W116" s="4"/>
    </row>
    <row r="117" spans="1:23" s="9" customFormat="1" x14ac:dyDescent="0.2">
      <c r="A117" s="104" t="s">
        <v>245</v>
      </c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4"/>
      <c r="V117" s="4"/>
      <c r="W117" s="4"/>
    </row>
    <row r="118" spans="1:23" s="9" customFormat="1" x14ac:dyDescent="0.2">
      <c r="A118" s="110" t="s">
        <v>246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4"/>
      <c r="V118" s="4"/>
      <c r="W118" s="4"/>
    </row>
    <row r="119" spans="1:23" s="9" customFormat="1" x14ac:dyDescent="0.2">
      <c r="A119" s="111" t="s">
        <v>247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4"/>
      <c r="V119" s="4"/>
      <c r="W119" s="4"/>
    </row>
    <row r="120" spans="1:23" s="9" customFormat="1" x14ac:dyDescent="0.2">
      <c r="A120" s="106" t="s">
        <v>248</v>
      </c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4"/>
      <c r="V120" s="4"/>
      <c r="W120" s="4"/>
    </row>
    <row r="121" spans="1:23" s="9" customFormat="1" x14ac:dyDescent="0.2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4"/>
      <c r="V121" s="4"/>
      <c r="W121" s="4"/>
    </row>
    <row r="122" spans="1:23" s="109" customFormat="1" x14ac:dyDescent="0.2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4"/>
      <c r="V122" s="4"/>
      <c r="W122" s="4"/>
    </row>
    <row r="123" spans="1:23" s="109" customFormat="1" x14ac:dyDescent="0.2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4"/>
      <c r="V123" s="4"/>
      <c r="W123" s="4"/>
    </row>
    <row r="124" spans="1:23" s="109" customFormat="1" x14ac:dyDescent="0.2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4"/>
      <c r="V124" s="4"/>
      <c r="W124" s="4"/>
    </row>
    <row r="125" spans="1:23" s="109" customFormat="1" x14ac:dyDescent="0.2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4"/>
      <c r="V125" s="4"/>
      <c r="W125" s="4"/>
    </row>
    <row r="126" spans="1:23" s="109" customFormat="1" x14ac:dyDescent="0.2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4"/>
      <c r="V126" s="4"/>
      <c r="W126" s="4"/>
    </row>
    <row r="127" spans="1:23" s="112" customFormat="1" x14ac:dyDescent="0.2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4"/>
      <c r="V127" s="4"/>
      <c r="W127" s="4"/>
    </row>
    <row r="128" spans="1:23" s="113" customFormat="1" x14ac:dyDescent="0.2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4"/>
      <c r="V128" s="4"/>
      <c r="W128" s="4"/>
    </row>
    <row r="129" spans="1:23" s="9" customFormat="1" x14ac:dyDescent="0.2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4"/>
      <c r="V129" s="4"/>
      <c r="W129" s="4"/>
    </row>
    <row r="130" spans="1:23" s="9" customFormat="1" x14ac:dyDescent="0.2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4"/>
      <c r="V130" s="4"/>
      <c r="W130" s="4"/>
    </row>
    <row r="131" spans="1:23" s="9" customFormat="1" x14ac:dyDescent="0.2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4"/>
      <c r="V131" s="4"/>
      <c r="W131" s="4"/>
    </row>
    <row r="132" spans="1:23" s="109" customFormat="1" x14ac:dyDescent="0.2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4"/>
      <c r="V132" s="4"/>
      <c r="W132" s="4"/>
    </row>
    <row r="133" spans="1:23" s="9" customFormat="1" x14ac:dyDescent="0.2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4"/>
      <c r="V133" s="4"/>
      <c r="W133" s="4"/>
    </row>
    <row r="134" spans="1:23" s="9" customFormat="1" x14ac:dyDescent="0.2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4"/>
      <c r="V134" s="4"/>
      <c r="W134" s="4"/>
    </row>
    <row r="135" spans="1:23" s="9" customFormat="1" x14ac:dyDescent="0.2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4"/>
      <c r="V135" s="4"/>
      <c r="W135" s="4"/>
    </row>
    <row r="136" spans="1:23" s="9" customFormat="1" x14ac:dyDescent="0.2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4"/>
      <c r="V136" s="4"/>
      <c r="W136" s="4"/>
    </row>
    <row r="137" spans="1:23" s="9" customFormat="1" x14ac:dyDescent="0.2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4"/>
      <c r="V137" s="4"/>
      <c r="W137" s="4"/>
    </row>
    <row r="138" spans="1:23" s="9" customFormat="1" x14ac:dyDescent="0.2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4"/>
      <c r="V138" s="4"/>
      <c r="W138" s="4"/>
    </row>
    <row r="139" spans="1:23" s="9" customFormat="1" x14ac:dyDescent="0.2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4"/>
      <c r="V139" s="4"/>
      <c r="W139" s="4"/>
    </row>
    <row r="140" spans="1:23" s="9" customFormat="1" x14ac:dyDescent="0.2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4"/>
      <c r="V140" s="4"/>
      <c r="W140" s="4"/>
    </row>
    <row r="141" spans="1:23" s="109" customFormat="1" x14ac:dyDescent="0.2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4"/>
      <c r="V141" s="4"/>
      <c r="W141" s="4"/>
    </row>
    <row r="142" spans="1:23" s="109" customFormat="1" x14ac:dyDescent="0.2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4"/>
      <c r="V142" s="4"/>
      <c r="W142" s="4"/>
    </row>
    <row r="143" spans="1:23" s="109" customFormat="1" x14ac:dyDescent="0.2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4"/>
      <c r="V143" s="4"/>
      <c r="W143" s="4"/>
    </row>
    <row r="144" spans="1:23" s="109" customFormat="1" x14ac:dyDescent="0.2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4"/>
      <c r="V144" s="4"/>
      <c r="W144" s="4"/>
    </row>
    <row r="145" spans="1:23" s="109" customFormat="1" x14ac:dyDescent="0.2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4"/>
      <c r="V145" s="4"/>
      <c r="W145" s="4"/>
    </row>
    <row r="146" spans="1:23" s="9" customFormat="1" x14ac:dyDescent="0.2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4"/>
      <c r="V146" s="4"/>
      <c r="W146" s="4"/>
    </row>
    <row r="147" spans="1:23" s="9" customFormat="1" x14ac:dyDescent="0.2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4"/>
      <c r="V147" s="4"/>
      <c r="W147" s="4"/>
    </row>
    <row r="148" spans="1:23" s="9" customFormat="1" x14ac:dyDescent="0.2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4"/>
      <c r="V148" s="4"/>
      <c r="W148" s="4"/>
    </row>
    <row r="149" spans="1:23" s="9" customFormat="1" x14ac:dyDescent="0.2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4"/>
      <c r="V149" s="4"/>
      <c r="W149" s="4"/>
    </row>
    <row r="150" spans="1:23" s="9" customFormat="1" x14ac:dyDescent="0.2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4"/>
      <c r="V150" s="4"/>
      <c r="W150" s="4"/>
    </row>
    <row r="151" spans="1:23" s="9" customFormat="1" x14ac:dyDescent="0.2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4"/>
      <c r="V151" s="4"/>
      <c r="W151" s="4"/>
    </row>
    <row r="152" spans="1:23" s="9" customFormat="1" x14ac:dyDescent="0.2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4"/>
      <c r="V152" s="4"/>
      <c r="W152" s="4"/>
    </row>
    <row r="153" spans="1:23" s="9" customFormat="1" x14ac:dyDescent="0.2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4"/>
      <c r="V153" s="4"/>
      <c r="W153" s="4"/>
    </row>
    <row r="154" spans="1:23" s="9" customFormat="1" x14ac:dyDescent="0.2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4"/>
      <c r="V154" s="4"/>
      <c r="W154" s="4"/>
    </row>
    <row r="155" spans="1:23" s="109" customFormat="1" x14ac:dyDescent="0.2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4"/>
      <c r="V155" s="4"/>
      <c r="W155" s="4"/>
    </row>
    <row r="156" spans="1:23" s="109" customFormat="1" x14ac:dyDescent="0.2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4"/>
      <c r="V156" s="4"/>
      <c r="W156" s="4"/>
    </row>
    <row r="157" spans="1:23" s="109" customFormat="1" x14ac:dyDescent="0.2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4"/>
      <c r="V157" s="4"/>
      <c r="W157" s="4"/>
    </row>
    <row r="158" spans="1:23" s="9" customFormat="1" x14ac:dyDescent="0.2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4"/>
      <c r="V158" s="4"/>
      <c r="W158" s="4"/>
    </row>
    <row r="159" spans="1:23" s="9" customFormat="1" x14ac:dyDescent="0.2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4"/>
      <c r="V159" s="4"/>
      <c r="W159" s="4"/>
    </row>
    <row r="160" spans="1:23" s="9" customFormat="1" x14ac:dyDescent="0.2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4"/>
      <c r="V160" s="4"/>
      <c r="W160" s="4"/>
    </row>
    <row r="161" spans="1:23" s="9" customFormat="1" x14ac:dyDescent="0.2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4"/>
      <c r="V161" s="4"/>
      <c r="W161" s="4"/>
    </row>
    <row r="162" spans="1:23" s="9" customFormat="1" x14ac:dyDescent="0.2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4"/>
      <c r="V162" s="4"/>
      <c r="W162" s="4"/>
    </row>
    <row r="163" spans="1:23" s="9" customFormat="1" x14ac:dyDescent="0.2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4"/>
      <c r="V163" s="4"/>
      <c r="W163" s="4"/>
    </row>
    <row r="164" spans="1:23" s="9" customFormat="1" x14ac:dyDescent="0.2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4"/>
      <c r="V164" s="4"/>
      <c r="W164" s="4"/>
    </row>
    <row r="165" spans="1:23" s="109" customFormat="1" x14ac:dyDescent="0.2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4"/>
      <c r="V165" s="4"/>
      <c r="W165" s="4"/>
    </row>
    <row r="166" spans="1:23" s="9" customFormat="1" x14ac:dyDescent="0.2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4"/>
      <c r="V166" s="4"/>
      <c r="W166" s="4"/>
    </row>
    <row r="167" spans="1:23" s="9" customFormat="1" x14ac:dyDescent="0.2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4"/>
      <c r="V167" s="4"/>
      <c r="W167" s="4"/>
    </row>
    <row r="168" spans="1:23" s="9" customFormat="1" x14ac:dyDescent="0.2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4"/>
      <c r="V168" s="4"/>
      <c r="W168" s="4"/>
    </row>
    <row r="169" spans="1:23" s="9" customFormat="1" x14ac:dyDescent="0.2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4"/>
      <c r="V169" s="4"/>
      <c r="W169" s="4"/>
    </row>
    <row r="170" spans="1:23" s="9" customFormat="1" x14ac:dyDescent="0.2">
      <c r="A170" s="4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4"/>
      <c r="V170" s="4"/>
      <c r="W170" s="4"/>
    </row>
    <row r="171" spans="1:23" s="9" customFormat="1" x14ac:dyDescent="0.2">
      <c r="A171" s="4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4"/>
      <c r="V171" s="4"/>
      <c r="W171" s="4"/>
    </row>
    <row r="172" spans="1:23" s="9" customFormat="1" x14ac:dyDescent="0.2">
      <c r="A172" s="4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4"/>
      <c r="V172" s="4"/>
      <c r="W172" s="4"/>
    </row>
    <row r="173" spans="1:23" s="9" customFormat="1" x14ac:dyDescent="0.2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4"/>
      <c r="V173" s="4"/>
      <c r="W173" s="4"/>
    </row>
    <row r="174" spans="1:23" s="9" customFormat="1" x14ac:dyDescent="0.2">
      <c r="A174" s="4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4"/>
      <c r="V174" s="4"/>
      <c r="W174" s="4"/>
    </row>
  </sheetData>
  <mergeCells count="115">
    <mergeCell ref="R3:T4"/>
    <mergeCell ref="U3:V4"/>
    <mergeCell ref="W3:W4"/>
    <mergeCell ref="I1:P1"/>
    <mergeCell ref="A3:A4"/>
    <mergeCell ref="B3:B4"/>
    <mergeCell ref="C3:H3"/>
    <mergeCell ref="I3:L3"/>
    <mergeCell ref="M3:M4"/>
    <mergeCell ref="N3:N4"/>
    <mergeCell ref="O3:Q4"/>
    <mergeCell ref="A15:B15"/>
    <mergeCell ref="I15:N15"/>
    <mergeCell ref="P15:W15"/>
    <mergeCell ref="A16:B16"/>
    <mergeCell ref="I16:N16"/>
    <mergeCell ref="P16:W16"/>
    <mergeCell ref="A5:B5"/>
    <mergeCell ref="C5:H5"/>
    <mergeCell ref="I5:N5"/>
    <mergeCell ref="P5:W5"/>
    <mergeCell ref="A34:B34"/>
    <mergeCell ref="I34:N34"/>
    <mergeCell ref="P34:W34"/>
    <mergeCell ref="A35:B35"/>
    <mergeCell ref="I35:N35"/>
    <mergeCell ref="P35:W35"/>
    <mergeCell ref="A17:B17"/>
    <mergeCell ref="I17:N17"/>
    <mergeCell ref="P17:W17"/>
    <mergeCell ref="I18:N18"/>
    <mergeCell ref="P18:W18"/>
    <mergeCell ref="A19:B19"/>
    <mergeCell ref="I19:N19"/>
    <mergeCell ref="A45:B45"/>
    <mergeCell ref="I45:N45"/>
    <mergeCell ref="P45:W45"/>
    <mergeCell ref="A46:B46"/>
    <mergeCell ref="I46:N46"/>
    <mergeCell ref="P46:W46"/>
    <mergeCell ref="A36:B36"/>
    <mergeCell ref="I36:N36"/>
    <mergeCell ref="P36:W36"/>
    <mergeCell ref="A37:B37"/>
    <mergeCell ref="A44:B44"/>
    <mergeCell ref="I44:N44"/>
    <mergeCell ref="P44:W44"/>
    <mergeCell ref="A57:B57"/>
    <mergeCell ref="I57:N57"/>
    <mergeCell ref="P57:W57"/>
    <mergeCell ref="A60:B60"/>
    <mergeCell ref="I60:N60"/>
    <mergeCell ref="P60:W60"/>
    <mergeCell ref="A47:B47"/>
    <mergeCell ref="A55:B55"/>
    <mergeCell ref="I55:N55"/>
    <mergeCell ref="P55:W55"/>
    <mergeCell ref="A56:B56"/>
    <mergeCell ref="I56:N56"/>
    <mergeCell ref="P56:W56"/>
    <mergeCell ref="A63:B63"/>
    <mergeCell ref="A66:B66"/>
    <mergeCell ref="I66:N66"/>
    <mergeCell ref="P66:W66"/>
    <mergeCell ref="A67:B67"/>
    <mergeCell ref="I67:N67"/>
    <mergeCell ref="P67:W67"/>
    <mergeCell ref="A61:B61"/>
    <mergeCell ref="I61:N61"/>
    <mergeCell ref="P61:W61"/>
    <mergeCell ref="A62:B62"/>
    <mergeCell ref="I62:N62"/>
    <mergeCell ref="P62:W62"/>
    <mergeCell ref="A72:B72"/>
    <mergeCell ref="I72:N72"/>
    <mergeCell ref="P72:W72"/>
    <mergeCell ref="A73:B73"/>
    <mergeCell ref="I73:N73"/>
    <mergeCell ref="P73:W73"/>
    <mergeCell ref="A68:B68"/>
    <mergeCell ref="I68:N68"/>
    <mergeCell ref="P68:W68"/>
    <mergeCell ref="A69:E69"/>
    <mergeCell ref="A71:B71"/>
    <mergeCell ref="I71:N71"/>
    <mergeCell ref="P71:W71"/>
    <mergeCell ref="A78:B78"/>
    <mergeCell ref="A101:B101"/>
    <mergeCell ref="I101:N101"/>
    <mergeCell ref="P101:W101"/>
    <mergeCell ref="A102:B102"/>
    <mergeCell ref="I102:N102"/>
    <mergeCell ref="P102:W102"/>
    <mergeCell ref="A74:B74"/>
    <mergeCell ref="A75:B75"/>
    <mergeCell ref="I75:N75"/>
    <mergeCell ref="A76:B76"/>
    <mergeCell ref="I76:N76"/>
    <mergeCell ref="A77:B77"/>
    <mergeCell ref="I77:N77"/>
    <mergeCell ref="A107:B107"/>
    <mergeCell ref="I107:N107"/>
    <mergeCell ref="A105:B105"/>
    <mergeCell ref="I105:N105"/>
    <mergeCell ref="P105:W105"/>
    <mergeCell ref="A106:B106"/>
    <mergeCell ref="I106:N106"/>
    <mergeCell ref="P106:W106"/>
    <mergeCell ref="A103:B103"/>
    <mergeCell ref="I103:N103"/>
    <mergeCell ref="P103:W103"/>
    <mergeCell ref="A104:B104"/>
    <mergeCell ref="C104:H104"/>
    <mergeCell ref="I104:N104"/>
    <mergeCell ref="P104:W104"/>
  </mergeCells>
  <printOptions horizontalCentered="1"/>
  <pageMargins left="0.19685039370078741" right="0.19685039370078741" top="0.19685039370078741" bottom="0.19685039370078741" header="0" footer="0"/>
  <pageSetup paperSize="9" scale="11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5A50-7794-4DFD-A8D4-1A3F44C90DFA}">
  <dimension ref="A1:A8"/>
  <sheetViews>
    <sheetView workbookViewId="0">
      <selection activeCell="A12" sqref="A12"/>
    </sheetView>
  </sheetViews>
  <sheetFormatPr defaultRowHeight="15" x14ac:dyDescent="0.25"/>
  <cols>
    <col min="1" max="1" width="61.7109375" customWidth="1"/>
  </cols>
  <sheetData>
    <row r="1" spans="1:1" x14ac:dyDescent="0.25">
      <c r="A1" s="266" t="s">
        <v>258</v>
      </c>
    </row>
    <row r="2" spans="1:1" x14ac:dyDescent="0.25">
      <c r="A2" s="384" t="s">
        <v>260</v>
      </c>
    </row>
    <row r="3" spans="1:1" x14ac:dyDescent="0.25">
      <c r="A3" s="384"/>
    </row>
    <row r="4" spans="1:1" ht="7.5" customHeight="1" x14ac:dyDescent="0.25">
      <c r="A4" s="384"/>
    </row>
    <row r="6" spans="1:1" x14ac:dyDescent="0.25">
      <c r="A6" s="266" t="s">
        <v>259</v>
      </c>
    </row>
    <row r="7" spans="1:1" x14ac:dyDescent="0.25">
      <c r="A7" s="384" t="s">
        <v>261</v>
      </c>
    </row>
    <row r="8" spans="1:1" x14ac:dyDescent="0.25">
      <c r="A8" s="384"/>
    </row>
  </sheetData>
  <mergeCells count="2">
    <mergeCell ref="A2:A4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környezetkutató_specializáció</vt:lpstr>
      <vt:lpstr>meteorológus_specializáció</vt:lpstr>
      <vt:lpstr>szaknyelvi ismeretek</vt:lpstr>
      <vt:lpstr>környezetkutató_specializáció!Nyomtatási_terület</vt:lpstr>
      <vt:lpstr>meteorológus_specializáció!Nyomtatási_terület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 TTK TH</cp:lastModifiedBy>
  <cp:lastPrinted>2019-06-13T15:27:05Z</cp:lastPrinted>
  <dcterms:created xsi:type="dcterms:W3CDTF">2019-06-10T15:44:25Z</dcterms:created>
  <dcterms:modified xsi:type="dcterms:W3CDTF">2023-09-11T17:12:24Z</dcterms:modified>
</cp:coreProperties>
</file>