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tehu-my.sharepoint.com/personal/pentek_csilla_ttk_elte_hu1/Documents/Dokumentumok/honlap/to_dokumentumok/angol tanrendek/"/>
    </mc:Choice>
  </mc:AlternateContent>
  <xr:revisionPtr revIDLastSave="0" documentId="8_{F071399F-CDEB-4202-AF3B-C745A8497C81}" xr6:coauthVersionLast="47" xr6:coauthVersionMax="47" xr10:uidLastSave="{00000000-0000-0000-0000-000000000000}"/>
  <bookViews>
    <workbookView xWindow="-108" yWindow="-108" windowWidth="23256" windowHeight="12576" tabRatio="500" xr2:uid="{C35BBE84-506D-4C24-9156-18953F44301F}"/>
  </bookViews>
  <sheets>
    <sheet name="csillagász mesterszak" sheetId="1" r:id="rId1"/>
    <sheet name="segédtábla" sheetId="2" state="hidden" r:id="rId2"/>
  </sheets>
  <definedNames>
    <definedName name="__xlnm_Print_Area">#REF!</definedName>
    <definedName name="__xlnm_Print_Area_0">#REF!</definedName>
    <definedName name="__xlnm_Print_Area_0_0">#REF!</definedName>
    <definedName name="__xlnm_Print_Area_1">#REF!</definedName>
    <definedName name="bejegyzéstipus">segédtábla!$B$2:$B$9</definedName>
    <definedName name="Előadás">segédtábla!$C$2:$C$3</definedName>
    <definedName name="Excel_BuiltIn_Print_Area">#REF!</definedName>
    <definedName name="Gyakorlat">segédtábla!$D$2:$D$4</definedName>
    <definedName name="Labor">segédtábla!$E$2</definedName>
    <definedName name="Tárgyfelvételtípus">segédtábla!$A$2:$A$4</definedName>
    <definedName name="tárgykövetelmény">segédtábla!$A$2:$A$4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G69" i="1"/>
  <c r="F67" i="1"/>
  <c r="E67" i="1"/>
  <c r="D67" i="1"/>
  <c r="C67" i="1"/>
  <c r="F66" i="1"/>
  <c r="E66" i="1"/>
  <c r="D66" i="1"/>
  <c r="C66" i="1"/>
  <c r="F65" i="1"/>
  <c r="E65" i="1"/>
  <c r="D65" i="1"/>
  <c r="C65" i="1"/>
  <c r="F60" i="1"/>
  <c r="C60" i="1"/>
  <c r="F59" i="1"/>
  <c r="E59" i="1"/>
  <c r="D59" i="1"/>
  <c r="C59" i="1"/>
  <c r="F54" i="1"/>
  <c r="E54" i="1"/>
  <c r="D54" i="1"/>
  <c r="C54" i="1"/>
  <c r="F53" i="1"/>
  <c r="E53" i="1"/>
  <c r="D53" i="1"/>
  <c r="C53" i="1"/>
  <c r="F42" i="1"/>
  <c r="E42" i="1"/>
  <c r="D42" i="1"/>
  <c r="C42" i="1"/>
  <c r="F41" i="1"/>
  <c r="E41" i="1"/>
  <c r="D41" i="1"/>
  <c r="C41" i="1"/>
  <c r="F40" i="1"/>
  <c r="E40" i="1"/>
  <c r="D40" i="1"/>
  <c r="C40" i="1"/>
  <c r="F37" i="1"/>
  <c r="E37" i="1"/>
  <c r="D37" i="1"/>
  <c r="C37" i="1"/>
  <c r="F36" i="1"/>
  <c r="E36" i="1"/>
  <c r="D36" i="1"/>
  <c r="C36" i="1"/>
  <c r="F35" i="1"/>
  <c r="E35" i="1"/>
  <c r="D35" i="1"/>
  <c r="C35" i="1"/>
  <c r="F11" i="1"/>
  <c r="E11" i="1"/>
  <c r="D11" i="1"/>
  <c r="C11" i="1"/>
  <c r="F10" i="1"/>
  <c r="E10" i="1"/>
  <c r="D10" i="1"/>
  <c r="C10" i="1"/>
  <c r="F9" i="1"/>
  <c r="E9" i="1"/>
  <c r="D9" i="1"/>
  <c r="C9" i="1"/>
  <c r="G9" i="1"/>
  <c r="G10" i="1"/>
  <c r="G11" i="1"/>
  <c r="G35" i="1"/>
  <c r="G36" i="1"/>
  <c r="G37" i="1"/>
  <c r="G40" i="1"/>
  <c r="G41" i="1"/>
  <c r="G42" i="1"/>
  <c r="G65" i="1"/>
  <c r="G67" i="1"/>
  <c r="G60" i="1"/>
  <c r="G66" i="1"/>
  <c r="G70" i="1"/>
</calcChain>
</file>

<file path=xl/sharedStrings.xml><?xml version="1.0" encoding="utf-8"?>
<sst xmlns="http://schemas.openxmlformats.org/spreadsheetml/2006/main" count="301" uniqueCount="177">
  <si>
    <t>csafizszamg17em</t>
  </si>
  <si>
    <t>Asztrofizikai számítások</t>
  </si>
  <si>
    <t>x</t>
  </si>
  <si>
    <t>K(5)</t>
  </si>
  <si>
    <t>Sándor Zsolt</t>
  </si>
  <si>
    <t>Astrophysical computations</t>
  </si>
  <si>
    <t>csrelafizif17em</t>
  </si>
  <si>
    <t>Relativisztikus részecske- és asztrofizika</t>
  </si>
  <si>
    <t>Nógrádi Dániel</t>
  </si>
  <si>
    <t>Relativistic astrophysics and particle physics</t>
  </si>
  <si>
    <t>cscsillinfg17gm</t>
  </si>
  <si>
    <t>Csillagászati informatika</t>
  </si>
  <si>
    <t>Gyj(5)</t>
  </si>
  <si>
    <t>Forgácsné Dajka Emese</t>
  </si>
  <si>
    <t>Astronomical information technology</t>
  </si>
  <si>
    <t>csmuszerteg17gm</t>
  </si>
  <si>
    <t>Csillagászati műszertechnika</t>
  </si>
  <si>
    <t>Süli Áron</t>
  </si>
  <si>
    <t>Astronomical instrumentation</t>
  </si>
  <si>
    <t>csspektro1g17gm</t>
  </si>
  <si>
    <t>Csillagászati spektroszkópia 1</t>
  </si>
  <si>
    <t>Tóth L. Viktor</t>
  </si>
  <si>
    <t>Astronomical spectroscopy 1</t>
  </si>
  <si>
    <t>csspektro2g17gm</t>
  </si>
  <si>
    <t>Csillagászati spektroszkópia 2</t>
  </si>
  <si>
    <t>Astronomical spectroscopy 2</t>
  </si>
  <si>
    <t>csmcsilsz1g17gm</t>
  </si>
  <si>
    <t>Modern csillagászati szeminárium 1</t>
  </si>
  <si>
    <t>Seminar in modern astronomy 1</t>
  </si>
  <si>
    <t>csmcsilsz2g17gm</t>
  </si>
  <si>
    <t>Modern csillagászati szeminárium 2</t>
  </si>
  <si>
    <t>Seminar in modern astronomy 2</t>
  </si>
  <si>
    <t>csmcsilsz3g17gm</t>
  </si>
  <si>
    <t>Modern csillagászati szeminárium 3</t>
  </si>
  <si>
    <t>Petrovay Kristóf</t>
  </si>
  <si>
    <t>Seminar in modern astronomy 3</t>
  </si>
  <si>
    <t>csmcsilsz4g17gm</t>
  </si>
  <si>
    <t>Modern csillagászati szeminárium 4</t>
  </si>
  <si>
    <t>Seminar in modern astronomy 4</t>
  </si>
  <si>
    <t>csegimech1g17em</t>
  </si>
  <si>
    <t>Égi mechanika 1</t>
  </si>
  <si>
    <t>Celestial mechanics 1</t>
  </si>
  <si>
    <t>csegimech2g17em</t>
  </si>
  <si>
    <t>Égi mechanika 2</t>
  </si>
  <si>
    <t>Celestial mechanics 2</t>
  </si>
  <si>
    <t>cselmafiz1g17em</t>
  </si>
  <si>
    <t>Elméleti asztrofizika 1</t>
  </si>
  <si>
    <t>Theoretical astrophysics 1</t>
  </si>
  <si>
    <t>cselmafiz1g17gm</t>
  </si>
  <si>
    <t>cselmafiz2g17em</t>
  </si>
  <si>
    <t>Elméleti asztrofizika 2</t>
  </si>
  <si>
    <t>Theoretical astrophysics 2</t>
  </si>
  <si>
    <t>cselmafiz3g17em</t>
  </si>
  <si>
    <t>Elméleti asztrofizika 3</t>
  </si>
  <si>
    <t>Theoretical astrophysics 3</t>
  </si>
  <si>
    <t>cselmafiz4g17em</t>
  </si>
  <si>
    <t>Elméleti asztrofizika 4</t>
  </si>
  <si>
    <t>Theoretical astrophysics 4</t>
  </si>
  <si>
    <t>csplanetolg17em</t>
  </si>
  <si>
    <t>Planetológia</t>
  </si>
  <si>
    <t>Planetology</t>
  </si>
  <si>
    <t>csnapfizikg17em</t>
  </si>
  <si>
    <t>Napfizika</t>
  </si>
  <si>
    <t>Solar physics</t>
  </si>
  <si>
    <t>csobszcsilg17em</t>
  </si>
  <si>
    <t>Obszervációs csillagászat</t>
  </si>
  <si>
    <t>Observational astronomy</t>
  </si>
  <si>
    <t>csgalcsil1g17em</t>
  </si>
  <si>
    <t>Galaktikus csillagászat 1</t>
  </si>
  <si>
    <t>Galactic astronomy 1</t>
  </si>
  <si>
    <t>csgalcsil2g17em</t>
  </si>
  <si>
    <t>Galaktikus csillagászat 2</t>
  </si>
  <si>
    <t>Galactic astronomy 2</t>
  </si>
  <si>
    <t>csgalcsil3g17em</t>
  </si>
  <si>
    <t>Galaktikus csillagászat 3</t>
  </si>
  <si>
    <t>Galactic astronomy 3</t>
  </si>
  <si>
    <t>csgalcsil4g17em</t>
  </si>
  <si>
    <t>Galaktikus csillagászat 4</t>
  </si>
  <si>
    <t>Galactic astronomy 4</t>
  </si>
  <si>
    <t>cskozmologg17em</t>
  </si>
  <si>
    <t>Kozmológia</t>
  </si>
  <si>
    <t>Cosmology</t>
  </si>
  <si>
    <t>csszakgyakg17zm</t>
  </si>
  <si>
    <t>Gyj(2)</t>
  </si>
  <si>
    <t>Summer internship</t>
  </si>
  <si>
    <t>csssnrper1f23em</t>
  </si>
  <si>
    <t>A Naprendszer peremén 1</t>
  </si>
  <si>
    <t>kv</t>
  </si>
  <si>
    <t>At the edge of the Solar System 1</t>
  </si>
  <si>
    <t>csssasztp1f23gm</t>
  </si>
  <si>
    <t>Asztrometriai és asztrofizikai praktikum 1</t>
  </si>
  <si>
    <t>Exercises in astrometry and astrophysics 1</t>
  </si>
  <si>
    <t>csssbbrenkf23em</t>
  </si>
  <si>
    <t>Bolygók és bolygórendszerek kialakulása</t>
  </si>
  <si>
    <t>Formation of planets and planetary systems</t>
  </si>
  <si>
    <t>csssexobo1f23em</t>
  </si>
  <si>
    <t>Exobolygók 1</t>
  </si>
  <si>
    <t>csssirast1f23em</t>
  </si>
  <si>
    <t>Infrared astronomy 1</t>
  </si>
  <si>
    <t>cssshinfo1f23gm</t>
  </si>
  <si>
    <t>Python a csillagászatban 1</t>
  </si>
  <si>
    <t>Python for astronomy 1</t>
  </si>
  <si>
    <t>csssurcsi1g17ea</t>
  </si>
  <si>
    <t>Űrcsillagászat 1</t>
  </si>
  <si>
    <t>Space astronomy 1</t>
  </si>
  <si>
    <t>csssstelaff23em</t>
  </si>
  <si>
    <t>A csillagok asztrofizikájának válogatott kérdései</t>
  </si>
  <si>
    <t>Selected problems of stellar astrophysics</t>
  </si>
  <si>
    <t>Mobilitás</t>
  </si>
  <si>
    <t>Mobility</t>
  </si>
  <si>
    <t>diplcsill1g17dm</t>
  </si>
  <si>
    <t>Diplomamunka szeminárium 1</t>
  </si>
  <si>
    <t>Gyj(3)</t>
  </si>
  <si>
    <t>Thesis seminar 1</t>
  </si>
  <si>
    <t>diplcsill2g17dm</t>
  </si>
  <si>
    <t>Diplomamunka szeminárium 2</t>
  </si>
  <si>
    <t>Thesis seminar 2</t>
  </si>
  <si>
    <t>követelmémy</t>
  </si>
  <si>
    <t>Tárgyköveletmény</t>
  </si>
  <si>
    <t>Előadás</t>
  </si>
  <si>
    <t>Gyakorlat</t>
  </si>
  <si>
    <t>Labor</t>
  </si>
  <si>
    <t>Kötelező</t>
  </si>
  <si>
    <t>aláírás (2)</t>
  </si>
  <si>
    <t>Kötelezően választható</t>
  </si>
  <si>
    <t>gyakorlati jegy (2)</t>
  </si>
  <si>
    <t>Szeminárium</t>
  </si>
  <si>
    <t>Szakdolgozati konzultáció</t>
  </si>
  <si>
    <t>Szabadon választható</t>
  </si>
  <si>
    <t>gyakorlati jegy (3)</t>
  </si>
  <si>
    <t>gyakorlati jegy (5)</t>
  </si>
  <si>
    <t>kollokvium (5)</t>
  </si>
  <si>
    <t>C/D típusú kollokvium (5)</t>
  </si>
  <si>
    <t>Szigorlat (5)</t>
  </si>
  <si>
    <t>beszámoló (3)</t>
  </si>
  <si>
    <t>Infravörös csillagászat 1</t>
  </si>
  <si>
    <t>Exoplanets 1</t>
  </si>
  <si>
    <t>Szakmai gyakorlat</t>
  </si>
  <si>
    <t>Programme coordinator: Petrovay Kristóf</t>
  </si>
  <si>
    <t>MSc in Astronomy (from 2023)</t>
  </si>
  <si>
    <t>Code</t>
  </si>
  <si>
    <t>Course name</t>
  </si>
  <si>
    <t>Semester</t>
  </si>
  <si>
    <t>Nr. of hours</t>
  </si>
  <si>
    <t>Lec</t>
  </si>
  <si>
    <t>Pra</t>
  </si>
  <si>
    <t>Lab</t>
  </si>
  <si>
    <t>Cr.</t>
  </si>
  <si>
    <t>Eval.</t>
  </si>
  <si>
    <t>Subject leader</t>
  </si>
  <si>
    <t>Subject name in Hungarian</t>
  </si>
  <si>
    <t>Optional courses (6 credits required)</t>
  </si>
  <si>
    <t>Optional courses</t>
  </si>
  <si>
    <t>Master Thesis (30 credits)</t>
  </si>
  <si>
    <t>TOTAL</t>
  </si>
  <si>
    <t>Number of hours in total</t>
  </si>
  <si>
    <t>Credits in total</t>
  </si>
  <si>
    <t>Exams in total</t>
  </si>
  <si>
    <t>Abbreviations:</t>
  </si>
  <si>
    <t>x = recommended semester of obligatory course</t>
  </si>
  <si>
    <t>kv = recommended semester of elective course</t>
  </si>
  <si>
    <t>Nr. of hours = Number of hours</t>
  </si>
  <si>
    <t>Lec = Lecture</t>
  </si>
  <si>
    <t>Lab = Laboratory</t>
  </si>
  <si>
    <t>Cr. = Credits</t>
  </si>
  <si>
    <t>Eval = Evaluation</t>
  </si>
  <si>
    <t>K(5) = exam with five-level grading</t>
  </si>
  <si>
    <t>Pra = Practicals</t>
  </si>
  <si>
    <t>Gyj(5) = practicals with five-level grading</t>
  </si>
  <si>
    <t>Gyj(3) = practicals with three-level grading</t>
  </si>
  <si>
    <t>Gyj(2) = practicals with two-level grading</t>
  </si>
  <si>
    <t>3 weeks</t>
  </si>
  <si>
    <t>Science Subjects (11 credits)</t>
  </si>
  <si>
    <t>Astronomy Subjects (61 credits)</t>
  </si>
  <si>
    <t>Field Practice (0 credits)</t>
  </si>
  <si>
    <t>Elective Obligatory Subjects in Astronomy (12 credits required)</t>
  </si>
  <si>
    <t>Szentirmayné Gabányi Krisztina Éva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</si>
</sst>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10" x14ac:knownFonts="1">
    <font>
      <sz val="10"/>
      <name val="Arial"/>
      <family val="2"/>
      <charset val="1"/>
    </font>
    <font>
      <sz val="10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C0504D"/>
      <name val="Arial"/>
      <family val="2"/>
      <charset val="238"/>
    </font>
    <font>
      <b/>
      <sz val="10"/>
      <color rgb="FF4F81BD"/>
      <name val="Arial"/>
      <family val="2"/>
      <charset val="238"/>
    </font>
    <font>
      <b/>
      <sz val="10"/>
      <color rgb="FFE46C0A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D9D9D9"/>
        <bgColor rgb="FFCCCCF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1" fillId="0" borderId="4" xfId="2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4" fontId="9" fillId="4" borderId="6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3" xfId="2" applyFont="1" applyBorder="1" applyAlignment="1">
      <alignment vertical="center"/>
    </xf>
    <xf numFmtId="164" fontId="7" fillId="4" borderId="7" xfId="0" applyNumberFormat="1" applyFont="1" applyFill="1" applyBorder="1" applyAlignment="1">
      <alignment horizontal="center" vertical="center"/>
    </xf>
    <xf numFmtId="164" fontId="7" fillId="4" borderId="8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horizontal="center" vertical="center"/>
    </xf>
    <xf numFmtId="164" fontId="8" fillId="4" borderId="8" xfId="0" applyNumberFormat="1" applyFont="1" applyFill="1" applyBorder="1" applyAlignment="1">
      <alignment horizontal="center" vertical="center"/>
    </xf>
    <xf numFmtId="164" fontId="9" fillId="4" borderId="7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164" fontId="7" fillId="4" borderId="6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164" fontId="8" fillId="4" borderId="5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6" fillId="0" borderId="0" xfId="1"/>
    <xf numFmtId="0" fontId="0" fillId="0" borderId="3" xfId="0" applyFont="1" applyBorder="1"/>
    <xf numFmtId="0" fontId="5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left" vertical="center"/>
    </xf>
    <xf numFmtId="0" fontId="1" fillId="0" borderId="3" xfId="2" applyFont="1" applyBorder="1" applyAlignment="1">
      <alignment horizontal="left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1" fillId="0" borderId="0" xfId="3" applyFill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5" borderId="15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right" vertical="center"/>
    </xf>
    <xf numFmtId="164" fontId="7" fillId="4" borderId="3" xfId="0" applyNumberFormat="1" applyFont="1" applyFill="1" applyBorder="1" applyAlignment="1">
      <alignment horizontal="center" vertical="center"/>
    </xf>
    <xf numFmtId="0" fontId="8" fillId="4" borderId="3" xfId="2" applyFont="1" applyFill="1" applyBorder="1" applyAlignment="1">
      <alignment horizontal="right" vertical="center"/>
    </xf>
    <xf numFmtId="164" fontId="8" fillId="4" borderId="3" xfId="0" applyNumberFormat="1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left" vertical="center"/>
    </xf>
    <xf numFmtId="0" fontId="5" fillId="2" borderId="5" xfId="2" applyFont="1" applyFill="1" applyBorder="1" applyAlignment="1">
      <alignment horizontal="left" vertical="center"/>
    </xf>
    <xf numFmtId="0" fontId="9" fillId="4" borderId="7" xfId="2" applyFont="1" applyFill="1" applyBorder="1" applyAlignment="1">
      <alignment horizontal="right" vertical="center"/>
    </xf>
    <xf numFmtId="164" fontId="9" fillId="4" borderId="5" xfId="0" applyNumberFormat="1" applyFont="1" applyFill="1" applyBorder="1" applyAlignment="1">
      <alignment horizontal="center" vertical="center"/>
    </xf>
    <xf numFmtId="164" fontId="9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left" vertical="center"/>
    </xf>
    <xf numFmtId="0" fontId="5" fillId="2" borderId="7" xfId="2" applyFont="1" applyFill="1" applyBorder="1" applyAlignment="1">
      <alignment horizontal="left" vertical="center" wrapText="1"/>
    </xf>
    <xf numFmtId="0" fontId="5" fillId="2" borderId="4" xfId="2" applyFont="1" applyFill="1" applyBorder="1" applyAlignment="1">
      <alignment horizontal="left" vertical="center" wrapText="1"/>
    </xf>
  </cellXfs>
  <cellStyles count="5">
    <cellStyle name="Excel Built-in Excel Built-in Excel Built-in Normál 3" xfId="1" xr:uid="{307318F8-2900-4836-9F0A-FBE61818A9CA}"/>
    <cellStyle name="Excel Built-in Excel Built-in Excel Built-in Normál_Közös" xfId="2" xr:uid="{6F711A1C-D266-4B44-BF99-E73E4CD878D7}"/>
    <cellStyle name="Normál" xfId="0" builtinId="0"/>
    <cellStyle name="Normál 2" xfId="3" xr:uid="{494F90BB-25EF-4C8B-87A6-2062889BE4AF}"/>
    <cellStyle name="Normál 3 2" xfId="4" xr:uid="{F2E36362-B8C2-4117-A53A-E9299560889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46C0A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70294-6DB6-4279-A90D-0A07461D099D}">
  <dimension ref="A1:M92"/>
  <sheetViews>
    <sheetView tabSelected="1" zoomScaleNormal="100" workbookViewId="0">
      <selection activeCell="A2" sqref="A2:L2"/>
    </sheetView>
  </sheetViews>
  <sheetFormatPr defaultColWidth="10.6640625" defaultRowHeight="13.2" x14ac:dyDescent="0.25"/>
  <cols>
    <col min="1" max="1" width="18.33203125" style="1" customWidth="1"/>
    <col min="2" max="2" width="74" style="2" customWidth="1"/>
    <col min="3" max="6" width="4.33203125" style="1" customWidth="1"/>
    <col min="7" max="10" width="4.6640625" style="1" customWidth="1"/>
    <col min="11" max="11" width="6" style="2" customWidth="1"/>
    <col min="12" max="12" width="27.44140625" style="3" customWidth="1"/>
    <col min="13" max="13" width="45" style="3" customWidth="1"/>
    <col min="14" max="16384" width="10.6640625" style="2"/>
  </cols>
  <sheetData>
    <row r="1" spans="1:13" ht="22.8" x14ac:dyDescent="0.25">
      <c r="A1" s="58" t="s">
        <v>139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4"/>
    </row>
    <row r="2" spans="1:13" ht="21" customHeight="1" thickBot="1" x14ac:dyDescent="0.3">
      <c r="A2" s="59" t="s">
        <v>138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"/>
    </row>
    <row r="3" spans="1:13" ht="18" customHeight="1" thickTop="1" thickBot="1" x14ac:dyDescent="0.35">
      <c r="A3" s="60" t="s">
        <v>140</v>
      </c>
      <c r="B3" s="61" t="s">
        <v>141</v>
      </c>
      <c r="C3" s="62" t="s">
        <v>142</v>
      </c>
      <c r="D3" s="62"/>
      <c r="E3" s="62"/>
      <c r="F3" s="62"/>
      <c r="G3" s="63" t="s">
        <v>143</v>
      </c>
      <c r="H3" s="63"/>
      <c r="I3" s="63"/>
      <c r="J3" s="64" t="s">
        <v>147</v>
      </c>
      <c r="K3" s="65" t="s">
        <v>148</v>
      </c>
      <c r="L3" s="61" t="s">
        <v>149</v>
      </c>
      <c r="M3" s="56" t="s">
        <v>150</v>
      </c>
    </row>
    <row r="4" spans="1:13" ht="12.75" customHeight="1" thickTop="1" x14ac:dyDescent="0.25">
      <c r="A4" s="60"/>
      <c r="B4" s="61"/>
      <c r="C4" s="6">
        <v>1</v>
      </c>
      <c r="D4" s="7">
        <v>2</v>
      </c>
      <c r="E4" s="7">
        <v>3</v>
      </c>
      <c r="F4" s="7">
        <v>4</v>
      </c>
      <c r="G4" s="49" t="s">
        <v>144</v>
      </c>
      <c r="H4" s="50" t="s">
        <v>145</v>
      </c>
      <c r="I4" s="50" t="s">
        <v>146</v>
      </c>
      <c r="J4" s="64"/>
      <c r="K4" s="65"/>
      <c r="L4" s="61"/>
      <c r="M4" s="57"/>
    </row>
    <row r="5" spans="1:13" x14ac:dyDescent="0.25">
      <c r="A5" s="72" t="s">
        <v>172</v>
      </c>
      <c r="B5" s="73"/>
      <c r="C5" s="66"/>
      <c r="D5" s="66"/>
      <c r="E5" s="66"/>
      <c r="F5" s="66"/>
      <c r="G5" s="67"/>
      <c r="H5" s="67"/>
      <c r="I5" s="67"/>
      <c r="J5" s="67"/>
      <c r="K5" s="67"/>
      <c r="L5" s="8"/>
      <c r="M5" s="45"/>
    </row>
    <row r="6" spans="1:13" x14ac:dyDescent="0.25">
      <c r="A6" s="9" t="s">
        <v>0</v>
      </c>
      <c r="B6" s="17" t="s">
        <v>5</v>
      </c>
      <c r="C6" s="11" t="s">
        <v>2</v>
      </c>
      <c r="D6" s="12"/>
      <c r="E6" s="12"/>
      <c r="F6" s="12"/>
      <c r="G6" s="13">
        <v>2</v>
      </c>
      <c r="H6" s="14"/>
      <c r="I6" s="14"/>
      <c r="J6" s="15">
        <v>3</v>
      </c>
      <c r="K6" s="15" t="s">
        <v>3</v>
      </c>
      <c r="L6" s="16" t="s">
        <v>4</v>
      </c>
      <c r="M6" s="27" t="s">
        <v>1</v>
      </c>
    </row>
    <row r="7" spans="1:13" x14ac:dyDescent="0.25">
      <c r="A7" s="9" t="s">
        <v>6</v>
      </c>
      <c r="B7" s="17" t="s">
        <v>9</v>
      </c>
      <c r="C7" s="11" t="s">
        <v>2</v>
      </c>
      <c r="D7" s="12"/>
      <c r="E7" s="12"/>
      <c r="F7" s="12"/>
      <c r="G7" s="13">
        <v>3</v>
      </c>
      <c r="H7" s="14"/>
      <c r="I7" s="14"/>
      <c r="J7" s="15">
        <v>5</v>
      </c>
      <c r="K7" s="15" t="s">
        <v>3</v>
      </c>
      <c r="L7" s="16" t="s">
        <v>8</v>
      </c>
      <c r="M7" s="27" t="s">
        <v>7</v>
      </c>
    </row>
    <row r="8" spans="1:13" x14ac:dyDescent="0.25">
      <c r="A8" s="9" t="s">
        <v>10</v>
      </c>
      <c r="B8" s="17" t="s">
        <v>14</v>
      </c>
      <c r="C8" s="11" t="s">
        <v>2</v>
      </c>
      <c r="D8" s="12"/>
      <c r="E8" s="12"/>
      <c r="F8" s="12"/>
      <c r="G8" s="13"/>
      <c r="H8" s="14">
        <v>2</v>
      </c>
      <c r="I8" s="14"/>
      <c r="J8" s="15">
        <v>3</v>
      </c>
      <c r="K8" s="15" t="s">
        <v>12</v>
      </c>
      <c r="L8" s="16" t="s">
        <v>13</v>
      </c>
      <c r="M8" s="27" t="s">
        <v>11</v>
      </c>
    </row>
    <row r="9" spans="1:13" x14ac:dyDescent="0.25">
      <c r="A9" s="68" t="s">
        <v>155</v>
      </c>
      <c r="B9" s="68"/>
      <c r="C9" s="18">
        <f>SUMIF(C6:C8,"=x",$G6:$G8)+SUMIF(C6:C8,"=x",$H6:$H8)+SUMIF(C6:C8,"=x",$I6:$I8)</f>
        <v>7</v>
      </c>
      <c r="D9" s="19">
        <f>SUMIF(D6:D7,"=x",$G6:$G7)+SUMIF(D6:D7,"=x",$H6:$H7)+SUMIF(D6:D7,"=x",$I6:$I7)</f>
        <v>0</v>
      </c>
      <c r="E9" s="19">
        <f>SUMIF(E6:E7,"=x",$G6:$G7)+SUMIF(E6:E7,"=x",$H6:$H7)+SUMIF(E6:E7,"=x",$I6:$I7)</f>
        <v>0</v>
      </c>
      <c r="F9" s="19">
        <f>SUMIF(F6:F7,"=x",$G6:$G7)+SUMIF(F6:F7,"=x",$H6:$H7)+SUMIF(F6:F7,"=x",$I6:$I7)</f>
        <v>0</v>
      </c>
      <c r="G9" s="69">
        <f>SUM(C9:F9)</f>
        <v>7</v>
      </c>
      <c r="H9" s="69"/>
      <c r="I9" s="69"/>
      <c r="J9" s="69"/>
      <c r="K9" s="69"/>
      <c r="L9" s="20"/>
      <c r="M9" s="46"/>
    </row>
    <row r="10" spans="1:13" x14ac:dyDescent="0.25">
      <c r="A10" s="70" t="s">
        <v>156</v>
      </c>
      <c r="B10" s="70"/>
      <c r="C10" s="21">
        <f>SUMIF(C6:C8,"=x",$J6:$J8)</f>
        <v>11</v>
      </c>
      <c r="D10" s="22">
        <f>SUMIF(D6:D7,"=x",$J6:$J7)</f>
        <v>0</v>
      </c>
      <c r="E10" s="22">
        <f>SUMIF(E6:E7,"=x",$J6:$J7)</f>
        <v>0</v>
      </c>
      <c r="F10" s="22">
        <f>SUMIF(F6:F7,"=x",$J6:$J7)</f>
        <v>0</v>
      </c>
      <c r="G10" s="71">
        <f>SUM(C10:F10)</f>
        <v>11</v>
      </c>
      <c r="H10" s="71"/>
      <c r="I10" s="71"/>
      <c r="J10" s="71"/>
      <c r="K10" s="71"/>
      <c r="L10" s="20"/>
      <c r="M10" s="46"/>
    </row>
    <row r="11" spans="1:13" x14ac:dyDescent="0.25">
      <c r="A11" s="74" t="s">
        <v>157</v>
      </c>
      <c r="B11" s="74"/>
      <c r="C11" s="42">
        <f>SUMPRODUCT(--(C6:C7="x"),--($K6:$K7="K(5)"))</f>
        <v>2</v>
      </c>
      <c r="D11" s="23">
        <f>SUMPRODUCT(--(D6:D7="x"),--($K6:$K7="K(5)"))</f>
        <v>0</v>
      </c>
      <c r="E11" s="23">
        <f>SUMPRODUCT(--(E6:E7="x"),--($K6:$K7="K(5)"))</f>
        <v>0</v>
      </c>
      <c r="F11" s="24">
        <f>SUMPRODUCT(--(F6:F7="x"),--($K6:$K7="K(5)"))</f>
        <v>0</v>
      </c>
      <c r="G11" s="75">
        <f>SUM(C11:F11)</f>
        <v>2</v>
      </c>
      <c r="H11" s="75"/>
      <c r="I11" s="75"/>
      <c r="J11" s="75"/>
      <c r="K11" s="75"/>
      <c r="L11" s="20"/>
      <c r="M11" s="46"/>
    </row>
    <row r="12" spans="1:13" x14ac:dyDescent="0.25">
      <c r="A12" s="72" t="s">
        <v>173</v>
      </c>
      <c r="B12" s="73"/>
      <c r="C12" s="66"/>
      <c r="D12" s="66"/>
      <c r="E12" s="66"/>
      <c r="F12" s="66"/>
      <c r="G12" s="67"/>
      <c r="H12" s="67"/>
      <c r="I12" s="67"/>
      <c r="J12" s="67"/>
      <c r="K12" s="67"/>
      <c r="L12" s="8"/>
      <c r="M12" s="45"/>
    </row>
    <row r="13" spans="1:13" x14ac:dyDescent="0.25">
      <c r="A13" s="9" t="s">
        <v>15</v>
      </c>
      <c r="B13" s="17" t="s">
        <v>18</v>
      </c>
      <c r="C13" s="11"/>
      <c r="D13" s="12" t="s">
        <v>2</v>
      </c>
      <c r="E13" s="12"/>
      <c r="F13" s="12"/>
      <c r="G13" s="13"/>
      <c r="H13" s="14">
        <v>3</v>
      </c>
      <c r="I13" s="14"/>
      <c r="J13" s="15">
        <v>4</v>
      </c>
      <c r="K13" s="15" t="s">
        <v>12</v>
      </c>
      <c r="L13" s="16" t="s">
        <v>17</v>
      </c>
      <c r="M13" s="27" t="s">
        <v>16</v>
      </c>
    </row>
    <row r="14" spans="1:13" x14ac:dyDescent="0.25">
      <c r="A14" s="9" t="s">
        <v>19</v>
      </c>
      <c r="B14" s="36" t="s">
        <v>22</v>
      </c>
      <c r="C14" s="11" t="s">
        <v>2</v>
      </c>
      <c r="D14" s="12"/>
      <c r="E14" s="12"/>
      <c r="F14" s="12"/>
      <c r="G14" s="13"/>
      <c r="H14" s="14">
        <v>2</v>
      </c>
      <c r="I14" s="14"/>
      <c r="J14" s="15">
        <v>3</v>
      </c>
      <c r="K14" s="15" t="s">
        <v>12</v>
      </c>
      <c r="L14" s="26" t="s">
        <v>21</v>
      </c>
      <c r="M14" s="27" t="s">
        <v>20</v>
      </c>
    </row>
    <row r="15" spans="1:13" x14ac:dyDescent="0.25">
      <c r="A15" s="9" t="s">
        <v>23</v>
      </c>
      <c r="B15" s="17" t="s">
        <v>25</v>
      </c>
      <c r="C15" s="11"/>
      <c r="D15" s="12" t="s">
        <v>2</v>
      </c>
      <c r="E15" s="12"/>
      <c r="F15" s="12"/>
      <c r="G15" s="13"/>
      <c r="H15" s="14">
        <v>2</v>
      </c>
      <c r="I15" s="14"/>
      <c r="J15" s="15">
        <v>3</v>
      </c>
      <c r="K15" s="15" t="s">
        <v>12</v>
      </c>
      <c r="L15" s="16" t="s">
        <v>21</v>
      </c>
      <c r="M15" s="27" t="s">
        <v>24</v>
      </c>
    </row>
    <row r="16" spans="1:13" x14ac:dyDescent="0.25">
      <c r="A16" s="9" t="s">
        <v>26</v>
      </c>
      <c r="B16" s="17" t="s">
        <v>28</v>
      </c>
      <c r="C16" s="11" t="s">
        <v>2</v>
      </c>
      <c r="D16" s="12"/>
      <c r="E16" s="12"/>
      <c r="F16" s="12"/>
      <c r="G16" s="13"/>
      <c r="H16" s="14">
        <v>2</v>
      </c>
      <c r="I16" s="14"/>
      <c r="J16" s="15">
        <v>3</v>
      </c>
      <c r="K16" s="15" t="s">
        <v>12</v>
      </c>
      <c r="L16" s="16" t="s">
        <v>13</v>
      </c>
      <c r="M16" s="27" t="s">
        <v>27</v>
      </c>
    </row>
    <row r="17" spans="1:13" x14ac:dyDescent="0.25">
      <c r="A17" s="9" t="s">
        <v>29</v>
      </c>
      <c r="B17" s="17" t="s">
        <v>31</v>
      </c>
      <c r="C17" s="11"/>
      <c r="D17" s="12" t="s">
        <v>2</v>
      </c>
      <c r="E17" s="12"/>
      <c r="F17" s="12"/>
      <c r="G17" s="13"/>
      <c r="H17" s="14">
        <v>2</v>
      </c>
      <c r="I17" s="14"/>
      <c r="J17" s="15">
        <v>3</v>
      </c>
      <c r="K17" s="15" t="s">
        <v>12</v>
      </c>
      <c r="L17" s="16" t="s">
        <v>13</v>
      </c>
      <c r="M17" s="27" t="s">
        <v>30</v>
      </c>
    </row>
    <row r="18" spans="1:13" x14ac:dyDescent="0.25">
      <c r="A18" s="9" t="s">
        <v>32</v>
      </c>
      <c r="B18" s="17" t="s">
        <v>35</v>
      </c>
      <c r="C18" s="11"/>
      <c r="D18" s="12"/>
      <c r="E18" s="12" t="s">
        <v>2</v>
      </c>
      <c r="F18" s="12"/>
      <c r="G18" s="13"/>
      <c r="H18" s="14">
        <v>2</v>
      </c>
      <c r="I18" s="14"/>
      <c r="J18" s="15">
        <v>3</v>
      </c>
      <c r="K18" s="15" t="s">
        <v>12</v>
      </c>
      <c r="L18" s="16" t="s">
        <v>34</v>
      </c>
      <c r="M18" s="27" t="s">
        <v>33</v>
      </c>
    </row>
    <row r="19" spans="1:13" x14ac:dyDescent="0.25">
      <c r="A19" s="9" t="s">
        <v>36</v>
      </c>
      <c r="B19" s="17" t="s">
        <v>38</v>
      </c>
      <c r="C19" s="11"/>
      <c r="D19" s="12"/>
      <c r="E19" s="12"/>
      <c r="F19" s="12" t="s">
        <v>2</v>
      </c>
      <c r="G19" s="13"/>
      <c r="H19" s="14">
        <v>2</v>
      </c>
      <c r="I19" s="14"/>
      <c r="J19" s="15">
        <v>3</v>
      </c>
      <c r="K19" s="15" t="s">
        <v>12</v>
      </c>
      <c r="L19" s="16" t="s">
        <v>34</v>
      </c>
      <c r="M19" s="27" t="s">
        <v>37</v>
      </c>
    </row>
    <row r="20" spans="1:13" x14ac:dyDescent="0.25">
      <c r="A20" s="9" t="s">
        <v>39</v>
      </c>
      <c r="B20" s="17" t="s">
        <v>41</v>
      </c>
      <c r="C20" s="11" t="s">
        <v>2</v>
      </c>
      <c r="D20" s="12"/>
      <c r="E20" s="12"/>
      <c r="F20" s="12"/>
      <c r="G20" s="13">
        <v>3</v>
      </c>
      <c r="H20" s="14"/>
      <c r="I20" s="14"/>
      <c r="J20" s="15">
        <v>3</v>
      </c>
      <c r="K20" s="15" t="s">
        <v>3</v>
      </c>
      <c r="L20" s="16" t="s">
        <v>4</v>
      </c>
      <c r="M20" s="27" t="s">
        <v>40</v>
      </c>
    </row>
    <row r="21" spans="1:13" x14ac:dyDescent="0.25">
      <c r="A21" s="9" t="s">
        <v>42</v>
      </c>
      <c r="B21" s="17" t="s">
        <v>44</v>
      </c>
      <c r="C21" s="11"/>
      <c r="D21" s="12" t="s">
        <v>2</v>
      </c>
      <c r="E21" s="12"/>
      <c r="F21" s="12"/>
      <c r="G21" s="13">
        <v>3</v>
      </c>
      <c r="H21" s="14"/>
      <c r="I21" s="14"/>
      <c r="J21" s="15">
        <v>3</v>
      </c>
      <c r="K21" s="15" t="s">
        <v>3</v>
      </c>
      <c r="L21" s="16" t="s">
        <v>4</v>
      </c>
      <c r="M21" s="27" t="s">
        <v>43</v>
      </c>
    </row>
    <row r="22" spans="1:13" x14ac:dyDescent="0.25">
      <c r="A22" s="9" t="s">
        <v>45</v>
      </c>
      <c r="B22" s="17" t="s">
        <v>47</v>
      </c>
      <c r="C22" s="11" t="s">
        <v>2</v>
      </c>
      <c r="D22" s="12"/>
      <c r="E22" s="12"/>
      <c r="F22" s="12"/>
      <c r="G22" s="13">
        <v>2</v>
      </c>
      <c r="H22" s="14"/>
      <c r="I22" s="14"/>
      <c r="J22" s="15">
        <v>3</v>
      </c>
      <c r="K22" s="15" t="s">
        <v>3</v>
      </c>
      <c r="L22" s="16" t="s">
        <v>13</v>
      </c>
      <c r="M22" s="27" t="s">
        <v>46</v>
      </c>
    </row>
    <row r="23" spans="1:13" x14ac:dyDescent="0.25">
      <c r="A23" s="9" t="s">
        <v>48</v>
      </c>
      <c r="B23" s="17" t="s">
        <v>47</v>
      </c>
      <c r="C23" s="11" t="s">
        <v>2</v>
      </c>
      <c r="D23" s="12"/>
      <c r="E23" s="12"/>
      <c r="F23" s="12"/>
      <c r="G23" s="13"/>
      <c r="H23" s="14">
        <v>1</v>
      </c>
      <c r="I23" s="14"/>
      <c r="J23" s="15">
        <v>2</v>
      </c>
      <c r="K23" s="15" t="s">
        <v>12</v>
      </c>
      <c r="L23" s="16" t="s">
        <v>13</v>
      </c>
      <c r="M23" s="27" t="s">
        <v>46</v>
      </c>
    </row>
    <row r="24" spans="1:13" x14ac:dyDescent="0.25">
      <c r="A24" s="9" t="s">
        <v>49</v>
      </c>
      <c r="B24" s="17" t="s">
        <v>51</v>
      </c>
      <c r="C24" s="11"/>
      <c r="D24" s="12" t="s">
        <v>2</v>
      </c>
      <c r="E24" s="12"/>
      <c r="F24" s="12"/>
      <c r="G24" s="13">
        <v>2</v>
      </c>
      <c r="H24" s="14"/>
      <c r="I24" s="14"/>
      <c r="J24" s="15">
        <v>3</v>
      </c>
      <c r="K24" s="15" t="s">
        <v>3</v>
      </c>
      <c r="L24" s="16" t="s">
        <v>13</v>
      </c>
      <c r="M24" s="27" t="s">
        <v>50</v>
      </c>
    </row>
    <row r="25" spans="1:13" x14ac:dyDescent="0.25">
      <c r="A25" s="9" t="s">
        <v>52</v>
      </c>
      <c r="B25" s="17" t="s">
        <v>54</v>
      </c>
      <c r="C25" s="11"/>
      <c r="D25" s="12"/>
      <c r="E25" s="12" t="s">
        <v>2</v>
      </c>
      <c r="F25" s="12"/>
      <c r="G25" s="13">
        <v>2</v>
      </c>
      <c r="H25" s="14"/>
      <c r="I25" s="14"/>
      <c r="J25" s="15">
        <v>3</v>
      </c>
      <c r="K25" s="15" t="s">
        <v>3</v>
      </c>
      <c r="L25" s="16" t="s">
        <v>4</v>
      </c>
      <c r="M25" s="27" t="s">
        <v>53</v>
      </c>
    </row>
    <row r="26" spans="1:13" x14ac:dyDescent="0.25">
      <c r="A26" s="9" t="s">
        <v>55</v>
      </c>
      <c r="B26" s="17" t="s">
        <v>57</v>
      </c>
      <c r="C26" s="11"/>
      <c r="D26" s="12"/>
      <c r="E26" s="12"/>
      <c r="F26" s="12" t="s">
        <v>2</v>
      </c>
      <c r="G26" s="13">
        <v>2</v>
      </c>
      <c r="H26" s="14"/>
      <c r="I26" s="14"/>
      <c r="J26" s="15">
        <v>3</v>
      </c>
      <c r="K26" s="15" t="s">
        <v>3</v>
      </c>
      <c r="L26" s="16" t="s">
        <v>21</v>
      </c>
      <c r="M26" s="27" t="s">
        <v>56</v>
      </c>
    </row>
    <row r="27" spans="1:13" x14ac:dyDescent="0.25">
      <c r="A27" s="9" t="s">
        <v>58</v>
      </c>
      <c r="B27" s="17" t="s">
        <v>60</v>
      </c>
      <c r="C27" s="11"/>
      <c r="D27" s="12"/>
      <c r="E27" s="12" t="s">
        <v>2</v>
      </c>
      <c r="F27" s="12"/>
      <c r="G27" s="13">
        <v>2</v>
      </c>
      <c r="H27" s="14"/>
      <c r="I27" s="14"/>
      <c r="J27" s="15">
        <v>2</v>
      </c>
      <c r="K27" s="15" t="s">
        <v>3</v>
      </c>
      <c r="L27" s="16" t="s">
        <v>34</v>
      </c>
      <c r="M27" s="48" t="s">
        <v>59</v>
      </c>
    </row>
    <row r="28" spans="1:13" x14ac:dyDescent="0.25">
      <c r="A28" s="44" t="s">
        <v>61</v>
      </c>
      <c r="B28" s="17" t="s">
        <v>63</v>
      </c>
      <c r="C28" s="11"/>
      <c r="D28" s="12" t="s">
        <v>2</v>
      </c>
      <c r="E28" s="12"/>
      <c r="F28" s="12"/>
      <c r="G28" s="13">
        <v>2</v>
      </c>
      <c r="H28" s="14"/>
      <c r="I28" s="14"/>
      <c r="J28" s="15">
        <v>2</v>
      </c>
      <c r="K28" s="15" t="s">
        <v>3</v>
      </c>
      <c r="L28" s="16" t="s">
        <v>34</v>
      </c>
      <c r="M28" s="27" t="s">
        <v>62</v>
      </c>
    </row>
    <row r="29" spans="1:13" x14ac:dyDescent="0.25">
      <c r="A29" s="9" t="s">
        <v>64</v>
      </c>
      <c r="B29" s="17" t="s">
        <v>66</v>
      </c>
      <c r="C29" s="11"/>
      <c r="D29" s="12"/>
      <c r="E29" s="12" t="s">
        <v>2</v>
      </c>
      <c r="F29" s="12"/>
      <c r="G29" s="13">
        <v>4</v>
      </c>
      <c r="H29" s="14"/>
      <c r="I29" s="14"/>
      <c r="J29" s="15">
        <v>5</v>
      </c>
      <c r="K29" s="15" t="s">
        <v>3</v>
      </c>
      <c r="L29" s="16" t="s">
        <v>34</v>
      </c>
      <c r="M29" s="27" t="s">
        <v>65</v>
      </c>
    </row>
    <row r="30" spans="1:13" x14ac:dyDescent="0.25">
      <c r="A30" s="9" t="s">
        <v>67</v>
      </c>
      <c r="B30" s="17" t="s">
        <v>69</v>
      </c>
      <c r="C30" s="11" t="s">
        <v>2</v>
      </c>
      <c r="D30" s="12"/>
      <c r="E30" s="12"/>
      <c r="F30" s="12"/>
      <c r="G30" s="13">
        <v>2</v>
      </c>
      <c r="H30" s="14"/>
      <c r="I30" s="14"/>
      <c r="J30" s="15">
        <v>2</v>
      </c>
      <c r="K30" s="15" t="s">
        <v>3</v>
      </c>
      <c r="L30" s="16" t="s">
        <v>21</v>
      </c>
      <c r="M30" s="27" t="s">
        <v>68</v>
      </c>
    </row>
    <row r="31" spans="1:13" x14ac:dyDescent="0.25">
      <c r="A31" s="9" t="s">
        <v>70</v>
      </c>
      <c r="B31" s="17" t="s">
        <v>72</v>
      </c>
      <c r="C31" s="11"/>
      <c r="D31" s="12" t="s">
        <v>2</v>
      </c>
      <c r="E31" s="12"/>
      <c r="F31" s="12"/>
      <c r="G31" s="13">
        <v>2</v>
      </c>
      <c r="H31" s="14"/>
      <c r="I31" s="14"/>
      <c r="J31" s="15">
        <v>2</v>
      </c>
      <c r="K31" s="15" t="s">
        <v>3</v>
      </c>
      <c r="L31" s="16" t="s">
        <v>21</v>
      </c>
      <c r="M31" s="27" t="s">
        <v>71</v>
      </c>
    </row>
    <row r="32" spans="1:13" x14ac:dyDescent="0.25">
      <c r="A32" s="9" t="s">
        <v>73</v>
      </c>
      <c r="B32" s="17" t="s">
        <v>75</v>
      </c>
      <c r="C32" s="11"/>
      <c r="D32" s="12"/>
      <c r="E32" s="12" t="s">
        <v>2</v>
      </c>
      <c r="F32" s="12"/>
      <c r="G32" s="13">
        <v>2</v>
      </c>
      <c r="H32" s="14"/>
      <c r="I32" s="14"/>
      <c r="J32" s="15">
        <v>2</v>
      </c>
      <c r="K32" s="15" t="s">
        <v>3</v>
      </c>
      <c r="L32" s="16" t="s">
        <v>21</v>
      </c>
      <c r="M32" s="27" t="s">
        <v>74</v>
      </c>
    </row>
    <row r="33" spans="1:13" x14ac:dyDescent="0.25">
      <c r="A33" s="9" t="s">
        <v>76</v>
      </c>
      <c r="B33" s="17" t="s">
        <v>78</v>
      </c>
      <c r="C33" s="11"/>
      <c r="D33" s="12"/>
      <c r="E33" s="12"/>
      <c r="F33" s="12" t="s">
        <v>2</v>
      </c>
      <c r="G33" s="13">
        <v>2</v>
      </c>
      <c r="H33" s="14"/>
      <c r="I33" s="14"/>
      <c r="J33" s="15">
        <v>2</v>
      </c>
      <c r="K33" s="15" t="s">
        <v>3</v>
      </c>
      <c r="L33" s="16" t="s">
        <v>21</v>
      </c>
      <c r="M33" s="27" t="s">
        <v>77</v>
      </c>
    </row>
    <row r="34" spans="1:13" x14ac:dyDescent="0.25">
      <c r="A34" s="9" t="s">
        <v>79</v>
      </c>
      <c r="B34" s="17" t="s">
        <v>81</v>
      </c>
      <c r="C34" s="11"/>
      <c r="D34" s="12"/>
      <c r="E34" s="12"/>
      <c r="F34" s="12" t="s">
        <v>2</v>
      </c>
      <c r="G34" s="13">
        <v>2</v>
      </c>
      <c r="H34" s="14"/>
      <c r="I34" s="14"/>
      <c r="J34" s="15">
        <v>2</v>
      </c>
      <c r="K34" s="15" t="s">
        <v>3</v>
      </c>
      <c r="L34" s="16" t="s">
        <v>34</v>
      </c>
      <c r="M34" s="27" t="s">
        <v>80</v>
      </c>
    </row>
    <row r="35" spans="1:13" x14ac:dyDescent="0.25">
      <c r="A35" s="68" t="s">
        <v>155</v>
      </c>
      <c r="B35" s="68"/>
      <c r="C35" s="28">
        <f>SUMIF(C13:C34,"=x",$G13:$G34)+SUMIF(C13:C34,"=x",$H13:$H34)+SUMIF(C13:C34,"=x",$I13:$I34)</f>
        <v>12</v>
      </c>
      <c r="D35" s="19">
        <f>SUMIF(D13:D34,"=x",$G13:$G34)+SUMIF(D13:D34,"=x",$H13:$H34)+SUMIF(D13:D34,"=x",$I13:$I34)</f>
        <v>16</v>
      </c>
      <c r="E35" s="19">
        <f>SUMIF(E13:E34,"=x",$G13:$G34)+SUMIF(E13:E34,"=x",$H13:$H34)+SUMIF(E13:E34,"=x",$I13:$I34)</f>
        <v>12</v>
      </c>
      <c r="F35" s="29">
        <f>SUMIF(F13:F34,"=x",$G13:$G34)+SUMIF(F13:F34,"=x",$H13:$H34)+SUMIF(F13:F34,"=x",$I13:$I34)</f>
        <v>8</v>
      </c>
      <c r="G35" s="69">
        <f>SUM(C35:F35)</f>
        <v>48</v>
      </c>
      <c r="H35" s="69"/>
      <c r="I35" s="69"/>
      <c r="J35" s="69"/>
      <c r="K35" s="69"/>
      <c r="L35" s="20"/>
      <c r="M35" s="46"/>
    </row>
    <row r="36" spans="1:13" x14ac:dyDescent="0.25">
      <c r="A36" s="70" t="s">
        <v>156</v>
      </c>
      <c r="B36" s="70"/>
      <c r="C36" s="30">
        <f>SUMIF(C13:C34,"=x",$J13:$J34)</f>
        <v>16</v>
      </c>
      <c r="D36" s="22">
        <f>SUMIF(D13:D34,"=x",$J13:$J34)</f>
        <v>20</v>
      </c>
      <c r="E36" s="22">
        <f>SUMIF(E13:E34,"=x",$J13:$J34)</f>
        <v>15</v>
      </c>
      <c r="F36" s="31">
        <f>SUMIF(F13:F34,"=x",$J13:$J34)</f>
        <v>10</v>
      </c>
      <c r="G36" s="71">
        <f>SUM(C36:F36)</f>
        <v>61</v>
      </c>
      <c r="H36" s="71"/>
      <c r="I36" s="71"/>
      <c r="J36" s="71"/>
      <c r="K36" s="71"/>
      <c r="L36" s="20"/>
      <c r="M36" s="46"/>
    </row>
    <row r="37" spans="1:13" x14ac:dyDescent="0.25">
      <c r="A37" s="74" t="s">
        <v>157</v>
      </c>
      <c r="B37" s="74"/>
      <c r="C37" s="32">
        <f>SUMPRODUCT(--(C13:C34="x"),--($K13:$K34="K(5)"))</f>
        <v>3</v>
      </c>
      <c r="D37" s="23">
        <f>SUMPRODUCT(--(D13:D34="x"),--($K13:$K34="K(5)"))</f>
        <v>4</v>
      </c>
      <c r="E37" s="23">
        <f>SUMPRODUCT(--(E13:E34="x"),--($K13:$K34="K(5)"))</f>
        <v>4</v>
      </c>
      <c r="F37" s="25">
        <f>SUMPRODUCT(--(F13:F34="x"),--($K13:$K34="K(5)"))</f>
        <v>3</v>
      </c>
      <c r="G37" s="76">
        <f>SUM(C37:F37)</f>
        <v>14</v>
      </c>
      <c r="H37" s="76"/>
      <c r="I37" s="76"/>
      <c r="J37" s="76"/>
      <c r="K37" s="76"/>
      <c r="L37" s="20"/>
      <c r="M37" s="46"/>
    </row>
    <row r="38" spans="1:13" x14ac:dyDescent="0.25">
      <c r="A38" s="72" t="s">
        <v>174</v>
      </c>
      <c r="B38" s="73"/>
      <c r="C38" s="66"/>
      <c r="D38" s="66"/>
      <c r="E38" s="66"/>
      <c r="F38" s="66"/>
      <c r="G38" s="67"/>
      <c r="H38" s="67"/>
      <c r="I38" s="67"/>
      <c r="J38" s="67"/>
      <c r="K38" s="67"/>
      <c r="L38" s="8"/>
      <c r="M38" s="45"/>
    </row>
    <row r="39" spans="1:13" x14ac:dyDescent="0.25">
      <c r="A39" s="9" t="s">
        <v>82</v>
      </c>
      <c r="B39" s="17" t="s">
        <v>84</v>
      </c>
      <c r="C39" s="11"/>
      <c r="D39" s="12"/>
      <c r="E39" s="12" t="s">
        <v>2</v>
      </c>
      <c r="F39" s="12"/>
      <c r="G39" s="13"/>
      <c r="H39" s="14" t="s">
        <v>171</v>
      </c>
      <c r="I39" s="14"/>
      <c r="J39" s="15">
        <v>0</v>
      </c>
      <c r="K39" s="15" t="s">
        <v>83</v>
      </c>
      <c r="L39" s="16" t="s">
        <v>13</v>
      </c>
      <c r="M39" s="27" t="s">
        <v>137</v>
      </c>
    </row>
    <row r="40" spans="1:13" x14ac:dyDescent="0.25">
      <c r="A40" s="68" t="s">
        <v>155</v>
      </c>
      <c r="B40" s="68"/>
      <c r="C40" s="28">
        <f>SUMIF(C39:C39,"=x",$G39:$G39)+SUMIF(C39:C39,"=x",$H39:$H39)+SUMIF(C39:C39,"=x",$I39:$I39)</f>
        <v>0</v>
      </c>
      <c r="D40" s="19">
        <f>SUMIF(D39:D39,"=x",$G39:$G39)+SUMIF(D39:D39,"=x",$H39:$H39)+SUMIF(D39:D39,"=x",$I39:$I39)</f>
        <v>0</v>
      </c>
      <c r="E40" s="29">
        <f>SUMIF(E39:E39,"=x",$G39:$G39)+SUMIF(E39:E39,"=x",$H39:$H39)+SUMIF(E39:E39,"=x",$I39:$I39)</f>
        <v>0</v>
      </c>
      <c r="F40" s="29">
        <f>SUMIF(F39:F39,"=x",$G39:$G39)+SUMIF(F39:F39,"=x",$H39:$H39)+SUMIF(F39:F39,"=x",$I39:$I39)</f>
        <v>0</v>
      </c>
      <c r="G40" s="69">
        <f>SUM(C40:F40)</f>
        <v>0</v>
      </c>
      <c r="H40" s="69"/>
      <c r="I40" s="69"/>
      <c r="J40" s="69"/>
      <c r="K40" s="69"/>
      <c r="L40" s="20"/>
      <c r="M40" s="46"/>
    </row>
    <row r="41" spans="1:13" x14ac:dyDescent="0.25">
      <c r="A41" s="70" t="s">
        <v>156</v>
      </c>
      <c r="B41" s="70"/>
      <c r="C41" s="30">
        <f>SUMIF(C39:C39,"=x",$J39:$J39)</f>
        <v>0</v>
      </c>
      <c r="D41" s="22">
        <f>SUMIF(D39:D39,"=x",$J39:$J39)</f>
        <v>0</v>
      </c>
      <c r="E41" s="31">
        <f>SUMIF(E39:E39,"=x",$J39:$J39)</f>
        <v>0</v>
      </c>
      <c r="F41" s="31">
        <f>SUMIF(F39:F39,"=x",$J39:$J39)</f>
        <v>0</v>
      </c>
      <c r="G41" s="71">
        <f>SUM(C41:F41)</f>
        <v>0</v>
      </c>
      <c r="H41" s="71"/>
      <c r="I41" s="71"/>
      <c r="J41" s="71"/>
      <c r="K41" s="71"/>
      <c r="L41" s="20"/>
      <c r="M41" s="46"/>
    </row>
    <row r="42" spans="1:13" x14ac:dyDescent="0.25">
      <c r="A42" s="74" t="s">
        <v>157</v>
      </c>
      <c r="B42" s="74"/>
      <c r="C42" s="23">
        <f>SUMPRODUCT(--(C38:C39="x"),--($K38:$K39="K(5)"))</f>
        <v>0</v>
      </c>
      <c r="D42" s="23">
        <f>SUMPRODUCT(--(D38:D39="x"),--($K38:$K39="K(5)"))</f>
        <v>0</v>
      </c>
      <c r="E42" s="23">
        <f>SUMPRODUCT(--(E38:E39="x"),--($K38:$K39="K(5)"))</f>
        <v>0</v>
      </c>
      <c r="F42" s="23">
        <f>SUMPRODUCT(--(F38:F39="x"),--($K38:$K39="K(5)"))</f>
        <v>0</v>
      </c>
      <c r="G42" s="76">
        <f>SUM(C42:F42)</f>
        <v>0</v>
      </c>
      <c r="H42" s="76"/>
      <c r="I42" s="76"/>
      <c r="J42" s="76"/>
      <c r="K42" s="76"/>
      <c r="L42" s="20"/>
      <c r="M42" s="46"/>
    </row>
    <row r="43" spans="1:13" ht="12.75" customHeight="1" x14ac:dyDescent="0.25">
      <c r="A43" s="79" t="s">
        <v>175</v>
      </c>
      <c r="B43" s="80"/>
      <c r="C43" s="66"/>
      <c r="D43" s="66"/>
      <c r="E43" s="66"/>
      <c r="F43" s="66"/>
      <c r="G43" s="67"/>
      <c r="H43" s="67"/>
      <c r="I43" s="67"/>
      <c r="J43" s="67"/>
      <c r="K43" s="67"/>
      <c r="L43" s="8"/>
      <c r="M43" s="47"/>
    </row>
    <row r="44" spans="1:13" ht="12.75" customHeight="1" x14ac:dyDescent="0.25">
      <c r="A44" s="33" t="s">
        <v>85</v>
      </c>
      <c r="B44" s="35" t="s">
        <v>88</v>
      </c>
      <c r="C44" s="13" t="s">
        <v>87</v>
      </c>
      <c r="D44" s="14"/>
      <c r="E44" s="14"/>
      <c r="F44" s="14"/>
      <c r="G44" s="13">
        <v>2</v>
      </c>
      <c r="H44" s="14"/>
      <c r="I44" s="14"/>
      <c r="J44" s="15">
        <v>3</v>
      </c>
      <c r="K44" s="15" t="s">
        <v>3</v>
      </c>
      <c r="L44" s="34" t="s">
        <v>13</v>
      </c>
      <c r="M44" s="27" t="s">
        <v>86</v>
      </c>
    </row>
    <row r="45" spans="1:13" x14ac:dyDescent="0.25">
      <c r="A45" s="33" t="s">
        <v>89</v>
      </c>
      <c r="B45" s="36" t="s">
        <v>91</v>
      </c>
      <c r="C45" s="13"/>
      <c r="D45" s="14"/>
      <c r="E45" s="14" t="s">
        <v>87</v>
      </c>
      <c r="F45" s="14"/>
      <c r="G45" s="13"/>
      <c r="H45" s="14">
        <v>2</v>
      </c>
      <c r="I45" s="14"/>
      <c r="J45" s="15">
        <v>3</v>
      </c>
      <c r="K45" s="15" t="s">
        <v>12</v>
      </c>
      <c r="L45" s="26" t="s">
        <v>176</v>
      </c>
      <c r="M45" s="27" t="s">
        <v>90</v>
      </c>
    </row>
    <row r="46" spans="1:13" x14ac:dyDescent="0.25">
      <c r="A46" s="33" t="s">
        <v>92</v>
      </c>
      <c r="B46" s="36" t="s">
        <v>94</v>
      </c>
      <c r="C46" s="13"/>
      <c r="D46" s="14" t="s">
        <v>87</v>
      </c>
      <c r="E46" s="14"/>
      <c r="F46" s="14"/>
      <c r="G46" s="13">
        <v>2</v>
      </c>
      <c r="H46" s="14"/>
      <c r="I46" s="14"/>
      <c r="J46" s="15">
        <v>3</v>
      </c>
      <c r="K46" s="15" t="s">
        <v>3</v>
      </c>
      <c r="L46" s="26" t="s">
        <v>4</v>
      </c>
      <c r="M46" s="27" t="s">
        <v>93</v>
      </c>
    </row>
    <row r="47" spans="1:13" x14ac:dyDescent="0.25">
      <c r="A47" s="33" t="s">
        <v>95</v>
      </c>
      <c r="B47" s="36" t="s">
        <v>136</v>
      </c>
      <c r="C47" s="13"/>
      <c r="D47" s="14"/>
      <c r="E47" s="14"/>
      <c r="F47" s="14" t="s">
        <v>87</v>
      </c>
      <c r="G47" s="13">
        <v>2</v>
      </c>
      <c r="H47" s="14"/>
      <c r="I47" s="14"/>
      <c r="J47" s="15">
        <v>3</v>
      </c>
      <c r="K47" s="15" t="s">
        <v>3</v>
      </c>
      <c r="L47" s="26" t="s">
        <v>4</v>
      </c>
      <c r="M47" s="33" t="s">
        <v>96</v>
      </c>
    </row>
    <row r="48" spans="1:13" x14ac:dyDescent="0.25">
      <c r="A48" s="33" t="s">
        <v>97</v>
      </c>
      <c r="B48" s="36" t="s">
        <v>98</v>
      </c>
      <c r="C48" s="13"/>
      <c r="D48" s="14"/>
      <c r="E48" s="14" t="s">
        <v>87</v>
      </c>
      <c r="F48" s="14"/>
      <c r="G48" s="13">
        <v>2</v>
      </c>
      <c r="H48" s="14"/>
      <c r="I48" s="14"/>
      <c r="J48" s="15">
        <v>3</v>
      </c>
      <c r="K48" s="15" t="s">
        <v>3</v>
      </c>
      <c r="L48" s="26" t="s">
        <v>21</v>
      </c>
      <c r="M48" s="27" t="s">
        <v>135</v>
      </c>
    </row>
    <row r="49" spans="1:13" x14ac:dyDescent="0.25">
      <c r="A49" s="33" t="s">
        <v>99</v>
      </c>
      <c r="B49" s="36" t="s">
        <v>101</v>
      </c>
      <c r="C49" s="13" t="s">
        <v>87</v>
      </c>
      <c r="D49" s="14"/>
      <c r="E49" s="14"/>
      <c r="F49" s="14"/>
      <c r="G49" s="13"/>
      <c r="H49" s="14">
        <v>2</v>
      </c>
      <c r="I49" s="14"/>
      <c r="J49" s="15">
        <v>3</v>
      </c>
      <c r="K49" s="15" t="s">
        <v>12</v>
      </c>
      <c r="L49" s="26" t="s">
        <v>17</v>
      </c>
      <c r="M49" s="33" t="s">
        <v>100</v>
      </c>
    </row>
    <row r="50" spans="1:13" x14ac:dyDescent="0.25">
      <c r="A50" s="33" t="s">
        <v>102</v>
      </c>
      <c r="B50" s="36" t="s">
        <v>104</v>
      </c>
      <c r="C50" s="13"/>
      <c r="D50" s="14" t="s">
        <v>87</v>
      </c>
      <c r="E50" s="14"/>
      <c r="F50" s="14"/>
      <c r="G50" s="13">
        <v>2</v>
      </c>
      <c r="H50" s="14"/>
      <c r="I50" s="14"/>
      <c r="J50" s="15">
        <v>3</v>
      </c>
      <c r="K50" s="15" t="s">
        <v>3</v>
      </c>
      <c r="L50" s="26" t="s">
        <v>21</v>
      </c>
      <c r="M50" s="27" t="s">
        <v>103</v>
      </c>
    </row>
    <row r="51" spans="1:13" x14ac:dyDescent="0.25">
      <c r="A51" s="33" t="s">
        <v>105</v>
      </c>
      <c r="B51" s="36" t="s">
        <v>107</v>
      </c>
      <c r="C51" s="13"/>
      <c r="D51" s="14"/>
      <c r="E51" s="14"/>
      <c r="F51" s="14" t="s">
        <v>87</v>
      </c>
      <c r="G51" s="13">
        <v>2</v>
      </c>
      <c r="H51" s="14"/>
      <c r="I51" s="14"/>
      <c r="J51" s="15">
        <v>3</v>
      </c>
      <c r="K51" s="15" t="s">
        <v>3</v>
      </c>
      <c r="L51" s="26" t="s">
        <v>13</v>
      </c>
      <c r="M51" s="33" t="s">
        <v>106</v>
      </c>
    </row>
    <row r="52" spans="1:13" x14ac:dyDescent="0.25">
      <c r="A52" s="33"/>
      <c r="B52" s="36" t="s">
        <v>109</v>
      </c>
      <c r="C52" s="13"/>
      <c r="D52" s="14"/>
      <c r="E52" s="14"/>
      <c r="F52" s="14"/>
      <c r="G52" s="13"/>
      <c r="H52" s="14"/>
      <c r="I52" s="14"/>
      <c r="J52" s="15">
        <v>12</v>
      </c>
      <c r="K52" s="15"/>
      <c r="L52" s="26" t="s">
        <v>34</v>
      </c>
      <c r="M52" s="33" t="s">
        <v>108</v>
      </c>
    </row>
    <row r="53" spans="1:13" x14ac:dyDescent="0.25">
      <c r="A53" s="68" t="s">
        <v>155</v>
      </c>
      <c r="B53" s="68"/>
      <c r="C53" s="28">
        <f>SUMIF(C44:C52,"=x",$G44:$G52)+SUMIF(C44:C52,"=x",$H44:$H52)+SUMIF(C44:C52,"=x",$I44:$I52)</f>
        <v>0</v>
      </c>
      <c r="D53" s="19">
        <f>SUMIF(D44:D52,"=x",$G44:$G52)+SUMIF(D44:D52,"=x",$H44:$H52)+SUMIF(D44:D52,"=x",$I44:$I52)</f>
        <v>0</v>
      </c>
      <c r="E53" s="19">
        <f>SUMIF(E44:E52,"=x",$G44:$G52)+SUMIF(E44:E52,"=x",$H44:$H52)+SUMIF(E44:E52,"=x",$I44:$I52)</f>
        <v>0</v>
      </c>
      <c r="F53" s="37">
        <f>SUMIF(F44:F52,"=x",$G44:$G52)+SUMIF(F44:F52,"=x",$H44:$H52)+SUMIF(F44:F52,"=x",$I44:$I52)</f>
        <v>0</v>
      </c>
      <c r="G53" s="77"/>
      <c r="H53" s="77"/>
      <c r="I53" s="77"/>
      <c r="J53" s="77"/>
      <c r="K53" s="77"/>
      <c r="L53" s="38"/>
      <c r="M53" s="39"/>
    </row>
    <row r="54" spans="1:13" x14ac:dyDescent="0.25">
      <c r="A54" s="70" t="s">
        <v>156</v>
      </c>
      <c r="B54" s="70"/>
      <c r="C54" s="30">
        <f>SUMIF(C44:C52,"=x",$J44:$J52)</f>
        <v>0</v>
      </c>
      <c r="D54" s="22">
        <f>SUMIF(D44:D52,"=x",$J44:$J52)</f>
        <v>0</v>
      </c>
      <c r="E54" s="22">
        <f>SUMIF(E44:E52,"=x",$J44:$J52)</f>
        <v>0</v>
      </c>
      <c r="F54" s="40">
        <f>SUMIF(F44:F52,"=x",$J44:$J52)</f>
        <v>0</v>
      </c>
      <c r="G54" s="71">
        <v>12</v>
      </c>
      <c r="H54" s="71"/>
      <c r="I54" s="71"/>
      <c r="J54" s="71"/>
      <c r="K54" s="71"/>
      <c r="L54" s="38"/>
      <c r="M54" s="39"/>
    </row>
    <row r="55" spans="1:13" x14ac:dyDescent="0.25">
      <c r="A55" s="74" t="s">
        <v>157</v>
      </c>
      <c r="B55" s="74"/>
      <c r="C55" s="32"/>
      <c r="D55" s="41"/>
      <c r="E55" s="41"/>
      <c r="F55" s="41"/>
      <c r="G55" s="77"/>
      <c r="H55" s="77"/>
      <c r="I55" s="77"/>
      <c r="J55" s="77"/>
      <c r="K55" s="77"/>
      <c r="L55" s="38"/>
      <c r="M55" s="39"/>
    </row>
    <row r="56" spans="1:13" x14ac:dyDescent="0.25">
      <c r="A56" s="78" t="s">
        <v>151</v>
      </c>
      <c r="B56" s="78"/>
      <c r="C56" s="66"/>
      <c r="D56" s="66"/>
      <c r="E56" s="66"/>
      <c r="F56" s="66"/>
      <c r="G56" s="67"/>
      <c r="H56" s="67"/>
      <c r="I56" s="67"/>
      <c r="J56" s="67"/>
      <c r="K56" s="67"/>
      <c r="L56" s="8"/>
      <c r="M56" s="45"/>
    </row>
    <row r="57" spans="1:13" x14ac:dyDescent="0.25">
      <c r="A57" s="9"/>
      <c r="B57" s="10" t="s">
        <v>152</v>
      </c>
      <c r="C57" s="11"/>
      <c r="D57" s="12" t="s">
        <v>87</v>
      </c>
      <c r="E57" s="12"/>
      <c r="F57" s="12"/>
      <c r="G57" s="13"/>
      <c r="H57" s="14"/>
      <c r="I57" s="14"/>
      <c r="J57" s="15">
        <v>3</v>
      </c>
      <c r="K57" s="15"/>
      <c r="L57" s="16"/>
      <c r="M57" s="17"/>
    </row>
    <row r="58" spans="1:13" x14ac:dyDescent="0.25">
      <c r="A58" s="9"/>
      <c r="B58" s="10" t="s">
        <v>152</v>
      </c>
      <c r="C58" s="11"/>
      <c r="D58" s="12"/>
      <c r="E58" s="12" t="s">
        <v>87</v>
      </c>
      <c r="F58" s="12"/>
      <c r="G58" s="13"/>
      <c r="H58" s="14"/>
      <c r="I58" s="14"/>
      <c r="J58" s="15">
        <v>3</v>
      </c>
      <c r="K58" s="15"/>
      <c r="L58" s="16"/>
      <c r="M58" s="17"/>
    </row>
    <row r="59" spans="1:13" x14ac:dyDescent="0.25">
      <c r="A59" s="68" t="s">
        <v>155</v>
      </c>
      <c r="B59" s="68"/>
      <c r="C59" s="28">
        <f>SUMIF(C57:C58,"=x",$G57:$G58)+SUMIF(C57:C58,"=x",$H57:$H58)+SUMIF(C57:C58,"=x",$I57:$I58)</f>
        <v>0</v>
      </c>
      <c r="D59" s="19">
        <f>SUMIF(D57:D58,"=x",$G57:$G58)+SUMIF(D57:D58,"=x",$H57:$H58)+SUMIF(D57:D58,"=x",$I57:$I58)</f>
        <v>0</v>
      </c>
      <c r="E59" s="19">
        <f>SUMIF(E57:E58,"=x",$G57:$G58)+SUMIF(E57:E58,"=x",$H57:$H58)+SUMIF(E57:E58,"=x",$I57:$I58)</f>
        <v>0</v>
      </c>
      <c r="F59" s="37">
        <f>SUMIF(F57:F58,"=x",$G57:$G58)+SUMIF(F57:F58,"=x",$H57:$H58)+SUMIF(F57:F58,"=x",$I57:$I58)</f>
        <v>0</v>
      </c>
      <c r="G59" s="77"/>
      <c r="H59" s="77"/>
      <c r="I59" s="77"/>
      <c r="J59" s="77"/>
      <c r="K59" s="77"/>
      <c r="L59" s="38"/>
      <c r="M59" s="39"/>
    </row>
    <row r="60" spans="1:13" x14ac:dyDescent="0.25">
      <c r="A60" s="70" t="s">
        <v>156</v>
      </c>
      <c r="B60" s="70"/>
      <c r="C60" s="30">
        <f>SUMIF(C57:C58,"=x",$J57:$J58)</f>
        <v>0</v>
      </c>
      <c r="D60" s="22">
        <v>3</v>
      </c>
      <c r="E60" s="22">
        <v>3</v>
      </c>
      <c r="F60" s="40">
        <f>SUMIF(F50:F52,"=x",$J50:$J52)</f>
        <v>0</v>
      </c>
      <c r="G60" s="71">
        <f>SUM(C60:F60)</f>
        <v>6</v>
      </c>
      <c r="H60" s="71"/>
      <c r="I60" s="71"/>
      <c r="J60" s="71"/>
      <c r="K60" s="71"/>
      <c r="L60" s="38"/>
      <c r="M60" s="39"/>
    </row>
    <row r="61" spans="1:13" x14ac:dyDescent="0.25">
      <c r="A61" s="74" t="s">
        <v>157</v>
      </c>
      <c r="B61" s="74"/>
      <c r="C61" s="32"/>
      <c r="D61" s="41"/>
      <c r="E61" s="41"/>
      <c r="F61" s="41"/>
      <c r="G61" s="77"/>
      <c r="H61" s="77"/>
      <c r="I61" s="77"/>
      <c r="J61" s="77"/>
      <c r="K61" s="77"/>
      <c r="L61" s="38"/>
      <c r="M61" s="39"/>
    </row>
    <row r="62" spans="1:13" x14ac:dyDescent="0.25">
      <c r="A62" s="78" t="s">
        <v>153</v>
      </c>
      <c r="B62" s="78"/>
      <c r="C62" s="66"/>
      <c r="D62" s="66"/>
      <c r="E62" s="66"/>
      <c r="F62" s="66"/>
      <c r="G62" s="67"/>
      <c r="H62" s="67"/>
      <c r="I62" s="67"/>
      <c r="J62" s="67"/>
      <c r="K62" s="67"/>
      <c r="L62" s="8"/>
      <c r="M62" s="45"/>
    </row>
    <row r="63" spans="1:13" x14ac:dyDescent="0.25">
      <c r="A63" s="9" t="s">
        <v>110</v>
      </c>
      <c r="B63" s="17" t="s">
        <v>113</v>
      </c>
      <c r="C63" s="11"/>
      <c r="D63" s="12"/>
      <c r="E63" s="12" t="s">
        <v>2</v>
      </c>
      <c r="F63" s="12"/>
      <c r="G63" s="13"/>
      <c r="H63" s="14">
        <v>1</v>
      </c>
      <c r="I63" s="14"/>
      <c r="J63" s="15">
        <v>10</v>
      </c>
      <c r="K63" s="15" t="s">
        <v>112</v>
      </c>
      <c r="L63" s="16" t="s">
        <v>34</v>
      </c>
      <c r="M63" s="27" t="s">
        <v>111</v>
      </c>
    </row>
    <row r="64" spans="1:13" x14ac:dyDescent="0.25">
      <c r="A64" s="9" t="s">
        <v>114</v>
      </c>
      <c r="B64" s="17" t="s">
        <v>116</v>
      </c>
      <c r="C64" s="11"/>
      <c r="D64" s="12"/>
      <c r="E64" s="12"/>
      <c r="F64" s="12" t="s">
        <v>2</v>
      </c>
      <c r="G64" s="13"/>
      <c r="H64" s="14">
        <v>1</v>
      </c>
      <c r="I64" s="14"/>
      <c r="J64" s="15">
        <v>20</v>
      </c>
      <c r="K64" s="15" t="s">
        <v>112</v>
      </c>
      <c r="L64" s="16" t="s">
        <v>34</v>
      </c>
      <c r="M64" s="27" t="s">
        <v>115</v>
      </c>
    </row>
    <row r="65" spans="1:13" x14ac:dyDescent="0.25">
      <c r="A65" s="68" t="s">
        <v>155</v>
      </c>
      <c r="B65" s="68"/>
      <c r="C65" s="28">
        <f>SUMIF(C63:C64,"=x",$G63:$G64)+SUMIF(C63:C64,"=x",$H63:$H64)+SUMIF(C63:C64,"=x",$I63:$I64)</f>
        <v>0</v>
      </c>
      <c r="D65" s="19">
        <f>SUMIF(D63:D64,"=x",$G63:$G64)+SUMIF(D63:D64,"=x",$H63:$H64)+SUMIF(D63:D64,"=x",$I63:$I64)</f>
        <v>0</v>
      </c>
      <c r="E65" s="19">
        <f>SUMIF(E63:E64,"=x",$G63:$G64)+SUMIF(E63:E64,"=x",$H63:$H64)+SUMIF(E63:E64,"=x",$I63:$I64)</f>
        <v>1</v>
      </c>
      <c r="F65" s="29">
        <f>SUMIF(F63:F64,"=x",$G63:$G64)+SUMIF(F63:F64,"=x",$H63:$H64)+SUMIF(F63:F64,"=x",$I63:$I64)</f>
        <v>1</v>
      </c>
      <c r="G65" s="69">
        <f>SUM(C65:F65)</f>
        <v>2</v>
      </c>
      <c r="H65" s="69"/>
      <c r="I65" s="69"/>
      <c r="J65" s="69"/>
      <c r="K65" s="69"/>
      <c r="L65" s="20"/>
      <c r="M65" s="46"/>
    </row>
    <row r="66" spans="1:13" x14ac:dyDescent="0.25">
      <c r="A66" s="70" t="s">
        <v>156</v>
      </c>
      <c r="B66" s="70"/>
      <c r="C66" s="30">
        <f>SUMIF(C63:C64,"=x",$J63:$J64)</f>
        <v>0</v>
      </c>
      <c r="D66" s="22">
        <f>SUMIF(D63:D64,"=x",$J63:$J64)</f>
        <v>0</v>
      </c>
      <c r="E66" s="22">
        <f>SUMIF(E63:E64,"=x",$J63:$J64)</f>
        <v>10</v>
      </c>
      <c r="F66" s="31">
        <f>SUMIF(F63:F64,"=x",$J63:$J64)</f>
        <v>20</v>
      </c>
      <c r="G66" s="71">
        <f>SUM(C66:F66)</f>
        <v>30</v>
      </c>
      <c r="H66" s="71"/>
      <c r="I66" s="71"/>
      <c r="J66" s="71"/>
      <c r="K66" s="71"/>
      <c r="L66" s="20"/>
      <c r="M66" s="46"/>
    </row>
    <row r="67" spans="1:13" x14ac:dyDescent="0.25">
      <c r="A67" s="74" t="s">
        <v>157</v>
      </c>
      <c r="B67" s="74"/>
      <c r="C67" s="32">
        <f>SUMPRODUCT(--(C63:C64="x"),--($K63:$K64="K(5)"))</f>
        <v>0</v>
      </c>
      <c r="D67" s="23">
        <f>SUMPRODUCT(--(D63:D64="x"),--($K63:$K64="K(5)"))</f>
        <v>0</v>
      </c>
      <c r="E67" s="23">
        <f>SUMPRODUCT(--(E63:E64="x"),--($K63:$K64="K(5)"))</f>
        <v>0</v>
      </c>
      <c r="F67" s="25">
        <f>SUMPRODUCT(--(F63:F64="x"),--($K63:$K64="K(5)"))</f>
        <v>0</v>
      </c>
      <c r="G67" s="76">
        <f>SUM(C67:F67)</f>
        <v>0</v>
      </c>
      <c r="H67" s="76"/>
      <c r="I67" s="76"/>
      <c r="J67" s="76"/>
      <c r="K67" s="76"/>
      <c r="L67" s="20"/>
      <c r="M67" s="46"/>
    </row>
    <row r="68" spans="1:13" x14ac:dyDescent="0.25">
      <c r="A68" s="78" t="s">
        <v>154</v>
      </c>
      <c r="B68" s="78"/>
      <c r="C68" s="66"/>
      <c r="D68" s="66"/>
      <c r="E68" s="66"/>
      <c r="F68" s="66"/>
      <c r="G68" s="67"/>
      <c r="H68" s="67"/>
      <c r="I68" s="67"/>
      <c r="J68" s="67"/>
      <c r="K68" s="67"/>
      <c r="L68" s="8"/>
      <c r="M68" s="45"/>
    </row>
    <row r="69" spans="1:13" x14ac:dyDescent="0.25">
      <c r="A69" s="68" t="s">
        <v>155</v>
      </c>
      <c r="B69" s="68"/>
      <c r="C69" s="18"/>
      <c r="D69" s="19"/>
      <c r="E69" s="19"/>
      <c r="F69" s="19"/>
      <c r="G69" s="69">
        <f>SUM(C69:F69)</f>
        <v>0</v>
      </c>
      <c r="H69" s="69"/>
      <c r="I69" s="69"/>
      <c r="J69" s="69"/>
      <c r="K69" s="69"/>
      <c r="L69" s="20"/>
      <c r="M69" s="46"/>
    </row>
    <row r="70" spans="1:13" x14ac:dyDescent="0.25">
      <c r="A70" s="70" t="s">
        <v>156</v>
      </c>
      <c r="B70" s="70"/>
      <c r="C70" s="30"/>
      <c r="D70" s="22"/>
      <c r="E70" s="22"/>
      <c r="F70" s="31"/>
      <c r="G70" s="71">
        <f>G10+G36+G54+G60+G66</f>
        <v>120</v>
      </c>
      <c r="H70" s="71"/>
      <c r="I70" s="71"/>
      <c r="J70" s="71"/>
      <c r="K70" s="71"/>
      <c r="L70" s="20"/>
      <c r="M70" s="46"/>
    </row>
    <row r="71" spans="1:13" x14ac:dyDescent="0.25">
      <c r="A71" s="74" t="s">
        <v>157</v>
      </c>
      <c r="B71" s="74"/>
      <c r="C71" s="42"/>
      <c r="D71" s="23"/>
      <c r="E71" s="23"/>
      <c r="F71" s="23"/>
      <c r="G71" s="76">
        <f>SUM(C71:F71)</f>
        <v>0</v>
      </c>
      <c r="H71" s="76"/>
      <c r="I71" s="76"/>
      <c r="J71" s="76"/>
      <c r="K71" s="76"/>
      <c r="L71" s="20"/>
      <c r="M71" s="46"/>
    </row>
    <row r="73" spans="1:13" x14ac:dyDescent="0.25">
      <c r="B73" s="1"/>
    </row>
    <row r="75" spans="1:13" x14ac:dyDescent="0.25">
      <c r="A75" s="3" t="s">
        <v>158</v>
      </c>
    </row>
    <row r="76" spans="1:13" x14ac:dyDescent="0.25">
      <c r="A76" s="51"/>
    </row>
    <row r="77" spans="1:13" x14ac:dyDescent="0.25">
      <c r="A77" s="52" t="s">
        <v>142</v>
      </c>
    </row>
    <row r="78" spans="1:13" x14ac:dyDescent="0.25">
      <c r="A78" s="53" t="s">
        <v>159</v>
      </c>
    </row>
    <row r="79" spans="1:13" x14ac:dyDescent="0.25">
      <c r="A79" s="53" t="s">
        <v>160</v>
      </c>
    </row>
    <row r="80" spans="1:13" x14ac:dyDescent="0.25">
      <c r="A80" s="51"/>
    </row>
    <row r="81" spans="1:1" x14ac:dyDescent="0.25">
      <c r="A81" s="52" t="s">
        <v>161</v>
      </c>
    </row>
    <row r="82" spans="1:1" x14ac:dyDescent="0.25">
      <c r="A82" s="53" t="s">
        <v>162</v>
      </c>
    </row>
    <row r="83" spans="1:1" x14ac:dyDescent="0.25">
      <c r="A83" s="53" t="s">
        <v>167</v>
      </c>
    </row>
    <row r="84" spans="1:1" x14ac:dyDescent="0.25">
      <c r="A84" s="53" t="s">
        <v>163</v>
      </c>
    </row>
    <row r="85" spans="1:1" x14ac:dyDescent="0.25">
      <c r="A85" s="51"/>
    </row>
    <row r="86" spans="1:1" x14ac:dyDescent="0.25">
      <c r="A86" s="54" t="s">
        <v>164</v>
      </c>
    </row>
    <row r="87" spans="1:1" x14ac:dyDescent="0.25">
      <c r="A87" s="54"/>
    </row>
    <row r="88" spans="1:1" x14ac:dyDescent="0.25">
      <c r="A88" s="54" t="s">
        <v>165</v>
      </c>
    </row>
    <row r="89" spans="1:1" x14ac:dyDescent="0.25">
      <c r="A89" s="55" t="s">
        <v>166</v>
      </c>
    </row>
    <row r="90" spans="1:1" x14ac:dyDescent="0.25">
      <c r="A90" s="55" t="s">
        <v>168</v>
      </c>
    </row>
    <row r="91" spans="1:1" x14ac:dyDescent="0.25">
      <c r="A91" s="55" t="s">
        <v>169</v>
      </c>
    </row>
    <row r="92" spans="1:1" x14ac:dyDescent="0.25">
      <c r="A92" s="3" t="s">
        <v>170</v>
      </c>
    </row>
  </sheetData>
  <mergeCells count="73">
    <mergeCell ref="G68:K68"/>
    <mergeCell ref="A69:B69"/>
    <mergeCell ref="G69:K69"/>
    <mergeCell ref="A65:B65"/>
    <mergeCell ref="G65:K65"/>
    <mergeCell ref="A66:B66"/>
    <mergeCell ref="A70:B70"/>
    <mergeCell ref="G70:K70"/>
    <mergeCell ref="A71:B71"/>
    <mergeCell ref="G71:K71"/>
    <mergeCell ref="A38:B38"/>
    <mergeCell ref="A43:B43"/>
    <mergeCell ref="C43:F43"/>
    <mergeCell ref="G43:K43"/>
    <mergeCell ref="A68:B68"/>
    <mergeCell ref="C68:F68"/>
    <mergeCell ref="A67:B67"/>
    <mergeCell ref="G67:K67"/>
    <mergeCell ref="A60:B60"/>
    <mergeCell ref="G60:K60"/>
    <mergeCell ref="A61:B61"/>
    <mergeCell ref="G61:K61"/>
    <mergeCell ref="A62:B62"/>
    <mergeCell ref="C62:F62"/>
    <mergeCell ref="G62:K62"/>
    <mergeCell ref="A56:B56"/>
    <mergeCell ref="C56:F56"/>
    <mergeCell ref="G56:K56"/>
    <mergeCell ref="A59:B59"/>
    <mergeCell ref="G59:K59"/>
    <mergeCell ref="G66:K66"/>
    <mergeCell ref="A53:B53"/>
    <mergeCell ref="G53:K53"/>
    <mergeCell ref="A54:B54"/>
    <mergeCell ref="G54:K54"/>
    <mergeCell ref="A55:B55"/>
    <mergeCell ref="G55:K55"/>
    <mergeCell ref="A40:B40"/>
    <mergeCell ref="G40:K40"/>
    <mergeCell ref="A41:B41"/>
    <mergeCell ref="G41:K41"/>
    <mergeCell ref="A42:B42"/>
    <mergeCell ref="G42:K42"/>
    <mergeCell ref="A36:B36"/>
    <mergeCell ref="G36:K36"/>
    <mergeCell ref="A37:B37"/>
    <mergeCell ref="G37:K37"/>
    <mergeCell ref="C38:F38"/>
    <mergeCell ref="G38:K38"/>
    <mergeCell ref="A11:B11"/>
    <mergeCell ref="G11:K11"/>
    <mergeCell ref="C12:F12"/>
    <mergeCell ref="G12:K12"/>
    <mergeCell ref="A35:B35"/>
    <mergeCell ref="G35:K35"/>
    <mergeCell ref="A12:B12"/>
    <mergeCell ref="C5:F5"/>
    <mergeCell ref="G5:K5"/>
    <mergeCell ref="A9:B9"/>
    <mergeCell ref="G9:K9"/>
    <mergeCell ref="A10:B10"/>
    <mergeCell ref="G10:K10"/>
    <mergeCell ref="A5:B5"/>
    <mergeCell ref="M3:M4"/>
    <mergeCell ref="A1:L1"/>
    <mergeCell ref="A2:L2"/>
    <mergeCell ref="A3:A4"/>
    <mergeCell ref="B3:B4"/>
    <mergeCell ref="C3:F3"/>
    <mergeCell ref="G3:I3"/>
    <mergeCell ref="J3:J4"/>
    <mergeCell ref="K3:K4"/>
    <mergeCell ref="L3:L4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705D-78D5-4ED2-85A7-198D79E56841}">
  <dimension ref="A1:E9"/>
  <sheetViews>
    <sheetView zoomScaleNormal="100" workbookViewId="0">
      <selection activeCell="B9" sqref="B9"/>
    </sheetView>
  </sheetViews>
  <sheetFormatPr defaultColWidth="9.109375" defaultRowHeight="14.4" x14ac:dyDescent="0.3"/>
  <cols>
    <col min="1" max="1" width="22" style="43" customWidth="1"/>
    <col min="2" max="2" width="23.6640625" style="43" customWidth="1"/>
    <col min="3" max="3" width="9.109375" style="43"/>
    <col min="4" max="4" width="24" style="43" customWidth="1"/>
    <col min="5" max="16384" width="9.109375" style="43"/>
  </cols>
  <sheetData>
    <row r="1" spans="1:5" x14ac:dyDescent="0.3">
      <c r="A1" s="43" t="s">
        <v>117</v>
      </c>
      <c r="B1" s="43" t="s">
        <v>118</v>
      </c>
      <c r="C1" s="43" t="s">
        <v>119</v>
      </c>
      <c r="D1" s="43" t="s">
        <v>120</v>
      </c>
      <c r="E1" s="43" t="s">
        <v>121</v>
      </c>
    </row>
    <row r="2" spans="1:5" x14ac:dyDescent="0.3">
      <c r="A2" s="43" t="s">
        <v>122</v>
      </c>
      <c r="B2" s="43" t="s">
        <v>123</v>
      </c>
      <c r="C2" s="43" t="s">
        <v>119</v>
      </c>
      <c r="D2" s="43" t="s">
        <v>120</v>
      </c>
      <c r="E2" s="43" t="s">
        <v>121</v>
      </c>
    </row>
    <row r="3" spans="1:5" x14ac:dyDescent="0.3">
      <c r="A3" s="43" t="s">
        <v>124</v>
      </c>
      <c r="B3" s="43" t="s">
        <v>125</v>
      </c>
      <c r="C3" s="43" t="s">
        <v>126</v>
      </c>
      <c r="D3" s="43" t="s">
        <v>127</v>
      </c>
    </row>
    <row r="4" spans="1:5" x14ac:dyDescent="0.3">
      <c r="A4" s="43" t="s">
        <v>128</v>
      </c>
      <c r="B4" s="43" t="s">
        <v>129</v>
      </c>
      <c r="D4" s="43" t="s">
        <v>126</v>
      </c>
    </row>
    <row r="5" spans="1:5" x14ac:dyDescent="0.3">
      <c r="B5" s="43" t="s">
        <v>130</v>
      </c>
    </row>
    <row r="6" spans="1:5" x14ac:dyDescent="0.3">
      <c r="B6" s="43" t="s">
        <v>131</v>
      </c>
    </row>
    <row r="7" spans="1:5" x14ac:dyDescent="0.3">
      <c r="B7" s="43" t="s">
        <v>132</v>
      </c>
    </row>
    <row r="8" spans="1:5" x14ac:dyDescent="0.3">
      <c r="B8" s="43" t="s">
        <v>133</v>
      </c>
    </row>
    <row r="9" spans="1:5" x14ac:dyDescent="0.3">
      <c r="B9" s="43" t="s">
        <v>134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csillagász mesterszak</vt:lpstr>
      <vt:lpstr>segédtábla</vt:lpstr>
      <vt:lpstr>bejegyzéstipus</vt:lpstr>
      <vt:lpstr>Előadás</vt:lpstr>
      <vt:lpstr>Gyakorlat</vt:lpstr>
      <vt:lpstr>Labor</vt:lpstr>
      <vt:lpstr>Tárgyfelvételtípus</vt:lpstr>
      <vt:lpstr>tárgykövetelmény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gabi</dc:creator>
  <dc:description/>
  <cp:lastModifiedBy>Dovicsin-Péntek Csilla Klára</cp:lastModifiedBy>
  <cp:revision>1</cp:revision>
  <dcterms:created xsi:type="dcterms:W3CDTF">2017-03-31T05:44:37Z</dcterms:created>
  <dcterms:modified xsi:type="dcterms:W3CDTF">2024-12-18T09:30:41Z</dcterms:modified>
  <dc:language>en-US</dc:language>
</cp:coreProperties>
</file>