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eofizikus mesterszak" sheetId="1" r:id="rId1"/>
    <sheet name="segédtábla" sheetId="2" state="hidden" r:id="rId2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<sst xmlns="http://schemas.openxmlformats.org/spreadsheetml/2006/main" count="409" uniqueCount="200">
  <si>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</si>
  <si>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</si>
  <si>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</si>
  <si>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</si>
  <si>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</si>
  <si>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</si>
  <si>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</si>
  <si>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</si>
  <si>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</si>
  <si>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</si>
  <si>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</si>
  <si>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</si>
  <si>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</si>
  <si>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konz</t>
  </si>
  <si>
    <t>x</t>
  </si>
  <si>
    <t>összes kontaktóra</t>
  </si>
  <si>
    <t>összes kredit</t>
  </si>
  <si>
    <t>összes kollokvium</t>
  </si>
  <si>
    <t>K</t>
  </si>
  <si>
    <t>Gyj</t>
  </si>
  <si>
    <t>ÖSSZESEN</t>
  </si>
  <si>
    <t>1. Természettudományos ismeretek</t>
  </si>
  <si>
    <t>elmhullamtg17em</t>
  </si>
  <si>
    <t>Elektromágneses hullámterjedés</t>
  </si>
  <si>
    <t>Ferencz Orsolya</t>
  </si>
  <si>
    <t>geofinverzg17em</t>
  </si>
  <si>
    <t>Geofizikai inverzió</t>
  </si>
  <si>
    <t>Molnár Gábor</t>
  </si>
  <si>
    <t>numeljarasg17gm</t>
  </si>
  <si>
    <t>Numerikus eljárások</t>
  </si>
  <si>
    <t>Galsa Attila</t>
  </si>
  <si>
    <t>infoadaterg17gm</t>
  </si>
  <si>
    <t>Információkezelés és adatértelmezés</t>
  </si>
  <si>
    <t>Timár Gábor</t>
  </si>
  <si>
    <t>taverzbolyg17em</t>
  </si>
  <si>
    <t>Távérzékelési bolygóvizsgálati módszerek</t>
  </si>
  <si>
    <t>Lichtenberger János</t>
  </si>
  <si>
    <t>2. Geofizika és földtudományok</t>
  </si>
  <si>
    <t>kozetfizikg17em</t>
  </si>
  <si>
    <t>Kőzetfizika</t>
  </si>
  <si>
    <t>Balázs László</t>
  </si>
  <si>
    <t>geotermikag17em</t>
  </si>
  <si>
    <t>Geotermika</t>
  </si>
  <si>
    <t>Lenkey László</t>
  </si>
  <si>
    <t>szeizmologg17em</t>
  </si>
  <si>
    <t>Szeizmológia</t>
  </si>
  <si>
    <t>Bondár István</t>
  </si>
  <si>
    <t>vetrefereng17em</t>
  </si>
  <si>
    <t>Térképi vetületek és referenciafelületek</t>
  </si>
  <si>
    <t>foldarfiz1g17em</t>
  </si>
  <si>
    <t>Földi áramlások fizikája 1.</t>
  </si>
  <si>
    <t>foldarfiz2g17em</t>
  </si>
  <si>
    <t>Földi áramlások fizikája 2.</t>
  </si>
  <si>
    <t>felsolegkrg17em</t>
  </si>
  <si>
    <t>Felsőlégkör-fizika</t>
  </si>
  <si>
    <t>Steinbach Péter</t>
  </si>
  <si>
    <t>tektgeomorg17em</t>
  </si>
  <si>
    <t>Tektonikus geomorfológia</t>
  </si>
  <si>
    <t>Székely Balázs</t>
  </si>
  <si>
    <t>3. Kötelezően és szabadon választható kurzusok</t>
  </si>
  <si>
    <t>Kötelezően választható tárgyak (6. pontban megadott listából)</t>
  </si>
  <si>
    <t>A KUTATÓ GEOFIZIKUS SPECIALIZÁCIÓ DIFFERENCIÁLT SZAKMAI TÁRGYAI</t>
  </si>
  <si>
    <t>4A. Alkalmazott geofizika</t>
  </si>
  <si>
    <t>szeizmattrg17gm</t>
  </si>
  <si>
    <t>Szeizmikus attribútumok</t>
  </si>
  <si>
    <t>szeizmika0g17gm</t>
  </si>
  <si>
    <t>Szeizmikus mérések és adatfeldolgozás</t>
  </si>
  <si>
    <t>Tóth Tamás</t>
  </si>
  <si>
    <t>gravmagnesg17em</t>
  </si>
  <si>
    <t>Gravitációs és mágneses kutatások</t>
  </si>
  <si>
    <t>Kis Károly</t>
  </si>
  <si>
    <t>szerkfoldtg17gm</t>
  </si>
  <si>
    <t>Szerkezetföldtan, geodinamika és folyamatai</t>
  </si>
  <si>
    <t>Fodor László</t>
  </si>
  <si>
    <t>kutgeofszlg17em</t>
  </si>
  <si>
    <t>Kútgeofizikai szelvényezések</t>
  </si>
  <si>
    <t>kutgeofszlg17gm</t>
  </si>
  <si>
    <t>Kútgeofizikai szelvényezések GY</t>
  </si>
  <si>
    <t>szfurkompxg17em</t>
  </si>
  <si>
    <t>Szeizmikus és fúrási adatok komplex értelmezése</t>
  </si>
  <si>
    <t>szfurkompxg17gm</t>
  </si>
  <si>
    <t>Visnovitz Ferenc</t>
  </si>
  <si>
    <t>terepelok0g17gm</t>
  </si>
  <si>
    <t>Terepgyakorlati előkészítés</t>
  </si>
  <si>
    <t>terepgyak0g17tm</t>
  </si>
  <si>
    <t>Geofizikus terepgyakorlat</t>
  </si>
  <si>
    <t>5A. Diplomamunka szeminárium</t>
  </si>
  <si>
    <t>diplgeofg1g17dm</t>
  </si>
  <si>
    <t>Diplomamunka szeminárium 1</t>
  </si>
  <si>
    <t>diplgeofg2g17dm</t>
  </si>
  <si>
    <t>Diplomamunka szeminárium 2</t>
  </si>
  <si>
    <t>AZ ŰRKUTATÓ-TÁVÉRZÉKELŐ SPECIALIZÁCIÓ DIFFERENCIÁLT SZAKMAI TÁRGYAI</t>
  </si>
  <si>
    <t>4B. Űrtudomány</t>
  </si>
  <si>
    <t>taverzgyakg17gm</t>
  </si>
  <si>
    <t>Távérzékelés gyakorlati alkalmazásai</t>
  </si>
  <si>
    <t>Petrovay Kristóf</t>
  </si>
  <si>
    <t>csnapfizikg17em</t>
  </si>
  <si>
    <t>Napfizika</t>
  </si>
  <si>
    <t>urfizidojrg17em</t>
  </si>
  <si>
    <t>Űrfizika és űridőjárás</t>
  </si>
  <si>
    <t>urfizidojrg17gm</t>
  </si>
  <si>
    <t>urhirkozl1g17em</t>
  </si>
  <si>
    <t>Űrhírközlés, adatátvitel</t>
  </si>
  <si>
    <t>DK</t>
  </si>
  <si>
    <t>muholdmuszg17em</t>
  </si>
  <si>
    <t>Műholdfedélzeti műszerek</t>
  </si>
  <si>
    <t>ureszktervg17em</t>
  </si>
  <si>
    <t>Űreszközök tervezése</t>
  </si>
  <si>
    <t>CK</t>
  </si>
  <si>
    <t>Csurgay-Horváth László</t>
  </si>
  <si>
    <t>globvaltozg17em</t>
  </si>
  <si>
    <t>A Föld működése és a globális változások</t>
  </si>
  <si>
    <t>Ferencz Csaba</t>
  </si>
  <si>
    <t>naprendfizg17em</t>
  </si>
  <si>
    <t>A Naprendszer fizikája</t>
  </si>
  <si>
    <t>Szegő Károly</t>
  </si>
  <si>
    <t>nummaturfzg17gm</t>
  </si>
  <si>
    <t>Numerikus matematikai módszerek az űrfizikában</t>
  </si>
  <si>
    <t>Koronczay Dávid</t>
  </si>
  <si>
    <t>nyarigyakfg17gm</t>
  </si>
  <si>
    <t>Nyári gyakorlat, felkészülés</t>
  </si>
  <si>
    <t>nyarigyaktg17tm</t>
  </si>
  <si>
    <t>Nyári gyakorlat</t>
  </si>
  <si>
    <t>5B. Diplomamunka szeminárium</t>
  </si>
  <si>
    <t>diplgeofu1g17dm</t>
  </si>
  <si>
    <t>diplgeofu2g17dm</t>
  </si>
  <si>
    <t>6. Választható kurzuskínálat mindkét specializáció részére</t>
  </si>
  <si>
    <t>geofnummodg17gm</t>
  </si>
  <si>
    <t>Geofizikai problémák numerikus modellezése</t>
  </si>
  <si>
    <t>szeizmkockg17em</t>
  </si>
  <si>
    <t>Szeizmikus kockázat meghatározása</t>
  </si>
  <si>
    <t>Tóth László</t>
  </si>
  <si>
    <t>A fluidumok szerepe a földtanban</t>
  </si>
  <si>
    <t>Mádlné Szőnyi Judit</t>
  </si>
  <si>
    <t>Medence- és olaj-hidrogeológia</t>
  </si>
  <si>
    <t>Vulkáni felszínformák fejlődése</t>
  </si>
  <si>
    <t>Karátson Dávid</t>
  </si>
  <si>
    <t>muholdtermg17em</t>
  </si>
  <si>
    <t>Műholdas termésbecslés</t>
  </si>
  <si>
    <t>Bognár Péter</t>
  </si>
  <si>
    <t>muholdgeodg17em</t>
  </si>
  <si>
    <t>Műholdas geodézia</t>
  </si>
  <si>
    <t>cssskaoszg17em</t>
  </si>
  <si>
    <t>Káosz-detektálási módszerek Hamilton-rendszerekben</t>
  </si>
  <si>
    <t>Sándor Zsolt</t>
  </si>
  <si>
    <t>tetszelmagg17em</t>
  </si>
  <si>
    <t>Tetszőleges alakú elektromágneses jelek terjedése</t>
  </si>
  <si>
    <t>jelfeldradg17em</t>
  </si>
  <si>
    <t>Jelfeldolgozás, radartechnika</t>
  </si>
  <si>
    <t>szeizmjelfg17em</t>
  </si>
  <si>
    <t>Szeizmikus jelfeldolgozás</t>
  </si>
  <si>
    <t>Puszta Sándor</t>
  </si>
  <si>
    <t>szeizmjelfg17gm</t>
  </si>
  <si>
    <t>kitoresvedg17em</t>
  </si>
  <si>
    <t>Kitörésvédelem</t>
  </si>
  <si>
    <t>Unger Zoltán</t>
  </si>
  <si>
    <t>kuteredmjlg17gm</t>
  </si>
  <si>
    <t>Kutatási eredmények megjelenítése</t>
  </si>
  <si>
    <t>Raveloson Andrea</t>
  </si>
  <si>
    <t>melyfurfelg17gm</t>
  </si>
  <si>
    <t>Mélyfúrás-geofizikai szelvények feldolgozásának alapjai</t>
  </si>
  <si>
    <t>Buránszki József</t>
  </si>
  <si>
    <t>3dnumfoldtg17gm</t>
  </si>
  <si>
    <t>3D numerikus földtani modellezés</t>
  </si>
  <si>
    <t>legilezersg17gm</t>
  </si>
  <si>
    <t>Légi lézerszkennelés</t>
  </si>
  <si>
    <t>Koma Zsófia</t>
  </si>
  <si>
    <t>csegimech1g17em</t>
  </si>
  <si>
    <t>Égi mechanika 1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</si>
  <si>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</si>
  <si>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</si>
  <si>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</si>
  <si>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</si>
  <si>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</si>
  <si>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</si>
  <si>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</si>
  <si>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</si>
  <si>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</si>
  <si>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</si>
  <si>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</si>
  <si>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</si>
  <si>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</si>
  <si>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</si>
  <si>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</si>
  <si>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</si>
  <si>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</si>
  <si>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</si>
  <si>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csasztrof1g17ea</t>
  </si>
  <si>
    <t>Asztrofizika 1</t>
  </si>
  <si>
    <t>ureszktervg17gm</t>
  </si>
  <si>
    <t>Szabadon választható tárgyak</t>
  </si>
  <si>
    <t>Geofizikus mesterszak tantervi hálója 2017. szeptemberétől</t>
  </si>
  <si>
    <t>Szakfelelős: dr. Timár Gábor</t>
  </si>
  <si>
    <t>vulkfelszfl17em</t>
  </si>
  <si>
    <t>KUTATÓ GEOFIZIKUS SPECIALIZÁCIÓ specializáció felelős: Timár Gábor</t>
  </si>
  <si>
    <t>ŰRKUTATÓ-TÁVÉRZÉKELŐ SPECIALIZÁCIÓ specializáció felelős: Lichtenberger János</t>
  </si>
  <si>
    <t>fluidumok0g17em</t>
  </si>
  <si>
    <t>olajhidro0g17em</t>
  </si>
  <si>
    <t>olajhidro0g17gm</t>
  </si>
  <si>
    <t>Simon Szilvia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</si>
</sst>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45">
    <font>
      <sz val="10"/>
      <name val="Arial"/>
      <family val="2"/>
    </font>
    <font>
      <sz val="11"/>
      <color indexed="55"/>
      <name val="Calibri"/>
      <family val="2"/>
    </font>
    <font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b/>
      <sz val="10"/>
      <color indexed="45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E46C0A"/>
      <name val="Arial"/>
      <family val="2"/>
    </font>
    <font>
      <b/>
      <sz val="10"/>
      <color rgb="FFC0504D"/>
      <name val="Arial"/>
      <family val="2"/>
    </font>
    <font>
      <b/>
      <sz val="10"/>
      <color rgb="FF4F81BD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4ECB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double"/>
    </border>
    <border>
      <left style="medium"/>
      <right style="medium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3" xfId="53" applyFont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5" fillId="0" borderId="16" xfId="53" applyFont="1" applyBorder="1" applyAlignment="1">
      <alignment horizontal="left"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5" xfId="0" applyFont="1" applyBorder="1" applyAlignment="1">
      <alignment horizontal="center" vertical="center"/>
    </xf>
    <xf numFmtId="164" fontId="42" fillId="34" borderId="16" xfId="0" applyNumberFormat="1" applyFont="1" applyFill="1" applyBorder="1" applyAlignment="1">
      <alignment horizontal="center" vertical="center"/>
    </xf>
    <xf numFmtId="164" fontId="42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7" fillId="0" borderId="0" xfId="53">
      <alignment/>
      <protection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42" fillId="34" borderId="15" xfId="0" applyNumberFormat="1" applyFont="1" applyFill="1" applyBorder="1" applyAlignment="1">
      <alignment horizontal="center" vertical="center"/>
    </xf>
    <xf numFmtId="164" fontId="43" fillId="35" borderId="10" xfId="0" applyNumberFormat="1" applyFont="1" applyFill="1" applyBorder="1" applyAlignment="1">
      <alignment horizontal="center" vertical="center"/>
    </xf>
    <xf numFmtId="164" fontId="43" fillId="35" borderId="11" xfId="0" applyNumberFormat="1" applyFont="1" applyFill="1" applyBorder="1" applyAlignment="1">
      <alignment horizontal="center" vertical="center"/>
    </xf>
    <xf numFmtId="164" fontId="44" fillId="35" borderId="10" xfId="0" applyNumberFormat="1" applyFont="1" applyFill="1" applyBorder="1" applyAlignment="1">
      <alignment horizontal="center" vertical="center"/>
    </xf>
    <xf numFmtId="164" fontId="44" fillId="35" borderId="11" xfId="0" applyNumberFormat="1" applyFont="1" applyFill="1" applyBorder="1" applyAlignment="1">
      <alignment horizontal="center" vertical="center"/>
    </xf>
    <xf numFmtId="164" fontId="42" fillId="35" borderId="10" xfId="0" applyNumberFormat="1" applyFont="1" applyFill="1" applyBorder="1" applyAlignment="1">
      <alignment horizontal="center" vertical="center"/>
    </xf>
    <xf numFmtId="164" fontId="42" fillId="35" borderId="11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7" borderId="16" xfId="53" applyFont="1" applyFill="1" applyBorder="1" applyAlignment="1">
      <alignment horizontal="left" vertical="center"/>
      <protection/>
    </xf>
    <xf numFmtId="0" fontId="42" fillId="37" borderId="15" xfId="53" applyFont="1" applyFill="1" applyBorder="1" applyAlignment="1">
      <alignment horizontal="right" vertical="center"/>
      <protection/>
    </xf>
    <xf numFmtId="164" fontId="42" fillId="37" borderId="16" xfId="0" applyNumberFormat="1" applyFont="1" applyFill="1" applyBorder="1" applyAlignment="1">
      <alignment horizontal="center" vertical="center"/>
    </xf>
    <xf numFmtId="164" fontId="42" fillId="37" borderId="13" xfId="0" applyNumberFormat="1" applyFont="1" applyFill="1" applyBorder="1" applyAlignment="1">
      <alignment horizontal="center" vertical="center"/>
    </xf>
    <xf numFmtId="0" fontId="42" fillId="37" borderId="13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8" borderId="16" xfId="53" applyFont="1" applyFill="1" applyBorder="1" applyAlignment="1">
      <alignment horizontal="left" vertical="center"/>
      <protection/>
    </xf>
    <xf numFmtId="0" fontId="5" fillId="38" borderId="13" xfId="53" applyFont="1" applyFill="1" applyBorder="1" applyAlignment="1">
      <alignment horizontal="left" vertical="center"/>
      <protection/>
    </xf>
    <xf numFmtId="0" fontId="5" fillId="39" borderId="16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0" fillId="0" borderId="13" xfId="53" applyFont="1" applyBorder="1" applyAlignment="1">
      <alignment horizontal="left" vertical="center"/>
      <protection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0" borderId="13" xfId="53" applyFont="1" applyBorder="1" applyAlignment="1">
      <alignment horizontal="left" vertical="center"/>
      <protection/>
    </xf>
    <xf numFmtId="0" fontId="5" fillId="33" borderId="13" xfId="53" applyFont="1" applyFill="1" applyBorder="1" applyAlignment="1">
      <alignment horizontal="left" vertical="center"/>
      <protection/>
    </xf>
    <xf numFmtId="0" fontId="5" fillId="36" borderId="15" xfId="0" applyFont="1" applyFill="1" applyBorder="1" applyAlignment="1">
      <alignment horizontal="left" vertical="center"/>
    </xf>
    <xf numFmtId="0" fontId="5" fillId="36" borderId="13" xfId="53" applyFont="1" applyFill="1" applyBorder="1" applyAlignment="1">
      <alignment horizontal="left" vertical="center"/>
      <protection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7" borderId="16" xfId="0" applyFont="1" applyFill="1" applyBorder="1" applyAlignment="1">
      <alignment horizontal="left" vertical="center"/>
    </xf>
    <xf numFmtId="0" fontId="5" fillId="37" borderId="1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5" fillId="39" borderId="15" xfId="0" applyFont="1" applyFill="1" applyBorder="1" applyAlignment="1">
      <alignment horizontal="left" vertical="center"/>
    </xf>
    <xf numFmtId="0" fontId="5" fillId="39" borderId="12" xfId="0" applyFont="1" applyFill="1" applyBorder="1" applyAlignment="1">
      <alignment horizontal="left" vertical="center"/>
    </xf>
    <xf numFmtId="0" fontId="5" fillId="39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0" borderId="10" xfId="53" applyFont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5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 vertical="center"/>
    </xf>
    <xf numFmtId="0" fontId="5" fillId="40" borderId="16" xfId="53" applyFont="1" applyFill="1" applyBorder="1" applyAlignment="1">
      <alignment vertical="center"/>
      <protection/>
    </xf>
    <xf numFmtId="0" fontId="5" fillId="40" borderId="15" xfId="53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horizontal="left" vertical="center"/>
    </xf>
    <xf numFmtId="0" fontId="0" fillId="39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53" applyFont="1" applyFill="1" applyBorder="1" applyAlignment="1">
      <alignment horizontal="left" vertical="center"/>
      <protection/>
    </xf>
    <xf numFmtId="0" fontId="5" fillId="0" borderId="13" xfId="53" applyFont="1" applyFill="1" applyBorder="1" applyAlignment="1">
      <alignment horizontal="left" vertical="center"/>
      <protection/>
    </xf>
    <xf numFmtId="0" fontId="44" fillId="35" borderId="12" xfId="53" applyFont="1" applyFill="1" applyBorder="1" applyAlignment="1">
      <alignment horizontal="right" vertical="center"/>
      <protection/>
    </xf>
    <xf numFmtId="164" fontId="44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2" fillId="35" borderId="12" xfId="53" applyFont="1" applyFill="1" applyBorder="1" applyAlignment="1">
      <alignment horizontal="right" vertical="center"/>
      <protection/>
    </xf>
    <xf numFmtId="164" fontId="42" fillId="35" borderId="12" xfId="0" applyNumberFormat="1" applyFont="1" applyFill="1" applyBorder="1" applyAlignment="1">
      <alignment horizontal="center" vertical="center"/>
    </xf>
    <xf numFmtId="0" fontId="5" fillId="41" borderId="12" xfId="53" applyFont="1" applyFill="1" applyBorder="1" applyAlignment="1">
      <alignment horizontal="left" vertical="center"/>
      <protection/>
    </xf>
    <xf numFmtId="0" fontId="5" fillId="41" borderId="16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43" fillId="35" borderId="12" xfId="53" applyFont="1" applyFill="1" applyBorder="1" applyAlignment="1">
      <alignment horizontal="right" vertical="center"/>
      <protection/>
    </xf>
    <xf numFmtId="164" fontId="43" fillId="35" borderId="12" xfId="0" applyNumberFormat="1" applyFont="1" applyFill="1" applyBorder="1" applyAlignment="1">
      <alignment horizontal="center" vertical="center"/>
    </xf>
    <xf numFmtId="0" fontId="5" fillId="42" borderId="12" xfId="53" applyFont="1" applyFill="1" applyBorder="1" applyAlignment="1">
      <alignment horizontal="left" vertical="center"/>
      <protection/>
    </xf>
    <xf numFmtId="0" fontId="5" fillId="42" borderId="16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center" vertical="center"/>
    </xf>
    <xf numFmtId="0" fontId="5" fillId="40" borderId="16" xfId="53" applyFont="1" applyFill="1" applyBorder="1" applyAlignment="1">
      <alignment horizontal="center" vertical="center"/>
      <protection/>
    </xf>
    <xf numFmtId="0" fontId="5" fillId="40" borderId="13" xfId="53" applyFont="1" applyFill="1" applyBorder="1" applyAlignment="1">
      <alignment horizontal="center" vertical="center"/>
      <protection/>
    </xf>
    <xf numFmtId="0" fontId="5" fillId="36" borderId="12" xfId="53" applyFont="1" applyFill="1" applyBorder="1" applyAlignment="1">
      <alignment horizontal="left" vertical="center"/>
      <protection/>
    </xf>
    <xf numFmtId="0" fontId="5" fillId="36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42" borderId="18" xfId="0" applyFont="1" applyFill="1" applyBorder="1" applyAlignment="1">
      <alignment horizontal="center" vertical="center"/>
    </xf>
    <xf numFmtId="0" fontId="4" fillId="42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47.7109375" style="2" customWidth="1"/>
    <col min="3" max="11" width="3.57421875" style="1" customWidth="1"/>
    <col min="12" max="12" width="4.57421875" style="2" customWidth="1"/>
    <col min="13" max="13" width="17.140625" style="18" customWidth="1"/>
    <col min="14" max="14" width="43.00390625" style="18" customWidth="1"/>
    <col min="15" max="15" width="17.7109375" style="18" customWidth="1"/>
    <col min="16" max="16" width="38.140625" style="18" customWidth="1"/>
    <col min="17" max="17" width="6.7109375" style="1" customWidth="1"/>
    <col min="18" max="18" width="17.28125" style="1" customWidth="1"/>
    <col min="19" max="19" width="25.28125" style="18" customWidth="1"/>
    <col min="20" max="16384" width="9.8515625" style="2" customWidth="1"/>
  </cols>
  <sheetData>
    <row r="1" spans="1:256" ht="25.5">
      <c r="A1" s="31" t="s">
        <v>191</v>
      </c>
      <c r="B1" s="31"/>
      <c r="C1" s="3"/>
      <c r="D1" s="3"/>
      <c r="E1" s="3"/>
      <c r="F1" s="3"/>
      <c r="G1" s="3"/>
      <c r="H1" s="3"/>
      <c r="I1" s="3"/>
      <c r="J1" s="3"/>
      <c r="K1" s="3"/>
      <c r="L1" s="4"/>
      <c r="M1" s="56"/>
      <c r="N1" s="56"/>
      <c r="O1" s="57"/>
      <c r="P1" s="57"/>
      <c r="Q1"/>
      <c r="R1"/>
      <c r="S1" s="5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 thickBot="1">
      <c r="A2" s="32" t="s">
        <v>192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/>
      <c r="N2" s="29"/>
      <c r="O2" s="29"/>
      <c r="P2" s="29"/>
      <c r="Q2" s="30"/>
      <c r="R2" s="30"/>
      <c r="S2" s="5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 thickBot="1" thickTop="1">
      <c r="A3" s="115" t="s">
        <v>0</v>
      </c>
      <c r="B3" s="113" t="s">
        <v>1</v>
      </c>
      <c r="C3" s="116" t="s">
        <v>2</v>
      </c>
      <c r="D3" s="116"/>
      <c r="E3" s="116"/>
      <c r="F3" s="116"/>
      <c r="G3" s="116" t="s">
        <v>3</v>
      </c>
      <c r="H3" s="116"/>
      <c r="I3" s="116"/>
      <c r="J3" s="116"/>
      <c r="K3" s="117" t="s">
        <v>4</v>
      </c>
      <c r="L3" s="118" t="s">
        <v>5</v>
      </c>
      <c r="M3" s="119" t="s">
        <v>6</v>
      </c>
      <c r="N3" s="119"/>
      <c r="O3" s="114" t="s">
        <v>7</v>
      </c>
      <c r="P3" s="114"/>
      <c r="Q3" s="113" t="s">
        <v>8</v>
      </c>
      <c r="R3" s="113"/>
      <c r="S3" s="114" t="s">
        <v>9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15"/>
      <c r="B4" s="113"/>
      <c r="C4" s="5">
        <v>1</v>
      </c>
      <c r="D4" s="6">
        <v>2</v>
      </c>
      <c r="E4" s="6">
        <v>3</v>
      </c>
      <c r="F4" s="6">
        <v>4</v>
      </c>
      <c r="G4" s="5" t="s">
        <v>10</v>
      </c>
      <c r="H4" s="6" t="s">
        <v>11</v>
      </c>
      <c r="I4" s="6" t="s">
        <v>12</v>
      </c>
      <c r="J4" s="6" t="s">
        <v>13</v>
      </c>
      <c r="K4" s="117"/>
      <c r="L4" s="118"/>
      <c r="M4" s="119"/>
      <c r="N4" s="119"/>
      <c r="O4" s="114"/>
      <c r="P4" s="114"/>
      <c r="Q4" s="113"/>
      <c r="R4" s="113"/>
      <c r="S4" s="11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9" s="7" customFormat="1" ht="12.75">
      <c r="A5" s="101" t="s">
        <v>21</v>
      </c>
      <c r="B5" s="101"/>
      <c r="C5" s="102"/>
      <c r="D5" s="102"/>
      <c r="E5" s="102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2.75">
      <c r="A6" s="8" t="s">
        <v>22</v>
      </c>
      <c r="B6" s="9" t="s">
        <v>23</v>
      </c>
      <c r="C6" s="10" t="s">
        <v>14</v>
      </c>
      <c r="D6" s="11"/>
      <c r="E6" s="11"/>
      <c r="F6" s="11"/>
      <c r="G6" s="12">
        <v>2</v>
      </c>
      <c r="H6" s="13"/>
      <c r="I6" s="13"/>
      <c r="J6" s="14"/>
      <c r="K6" s="15">
        <v>3</v>
      </c>
      <c r="L6" s="15" t="s">
        <v>18</v>
      </c>
      <c r="M6" s="58"/>
      <c r="N6" s="59"/>
      <c r="O6" s="60"/>
      <c r="P6" s="61"/>
      <c r="Q6" s="16"/>
      <c r="R6" s="16"/>
      <c r="S6" s="19" t="s">
        <v>24</v>
      </c>
    </row>
    <row r="7" spans="1:19" ht="12.75">
      <c r="A7" s="8" t="s">
        <v>25</v>
      </c>
      <c r="B7" s="9" t="s">
        <v>26</v>
      </c>
      <c r="C7" s="10" t="s">
        <v>14</v>
      </c>
      <c r="D7" s="11"/>
      <c r="E7" s="11"/>
      <c r="F7" s="11"/>
      <c r="G7" s="12">
        <v>2</v>
      </c>
      <c r="H7" s="13"/>
      <c r="I7" s="13"/>
      <c r="J7" s="14"/>
      <c r="K7" s="15">
        <v>3</v>
      </c>
      <c r="L7" s="15" t="s">
        <v>18</v>
      </c>
      <c r="M7" s="58"/>
      <c r="N7" s="23"/>
      <c r="O7" s="60"/>
      <c r="P7" s="61"/>
      <c r="Q7" s="16"/>
      <c r="R7" s="16"/>
      <c r="S7" s="19" t="s">
        <v>27</v>
      </c>
    </row>
    <row r="8" spans="1:19" ht="12.75">
      <c r="A8" s="8" t="s">
        <v>28</v>
      </c>
      <c r="B8" s="9" t="s">
        <v>29</v>
      </c>
      <c r="C8" s="10" t="s">
        <v>14</v>
      </c>
      <c r="D8" s="11"/>
      <c r="E8" s="11"/>
      <c r="F8" s="11"/>
      <c r="G8" s="12"/>
      <c r="H8" s="13">
        <v>2</v>
      </c>
      <c r="I8" s="13"/>
      <c r="J8" s="14"/>
      <c r="K8" s="15">
        <v>3</v>
      </c>
      <c r="L8" s="15" t="s">
        <v>19</v>
      </c>
      <c r="M8" s="62"/>
      <c r="N8" s="63"/>
      <c r="O8" s="60"/>
      <c r="P8" s="61"/>
      <c r="Q8" s="16"/>
      <c r="R8" s="16"/>
      <c r="S8" s="19" t="s">
        <v>30</v>
      </c>
    </row>
    <row r="9" spans="1:19" ht="12.75">
      <c r="A9" s="8" t="s">
        <v>31</v>
      </c>
      <c r="B9" s="9" t="s">
        <v>32</v>
      </c>
      <c r="C9" s="10" t="s">
        <v>14</v>
      </c>
      <c r="D9" s="11"/>
      <c r="E9" s="11"/>
      <c r="F9" s="11"/>
      <c r="G9" s="12"/>
      <c r="H9" s="13">
        <v>4</v>
      </c>
      <c r="I9" s="13"/>
      <c r="J9" s="14"/>
      <c r="K9" s="15">
        <v>6</v>
      </c>
      <c r="L9" s="15" t="s">
        <v>19</v>
      </c>
      <c r="M9" s="58"/>
      <c r="N9" s="23"/>
      <c r="O9" s="60"/>
      <c r="P9" s="61"/>
      <c r="Q9" s="16"/>
      <c r="R9" s="16"/>
      <c r="S9" s="19" t="s">
        <v>33</v>
      </c>
    </row>
    <row r="10" spans="1:19" ht="12.75">
      <c r="A10" s="8" t="s">
        <v>34</v>
      </c>
      <c r="B10" s="9" t="s">
        <v>35</v>
      </c>
      <c r="C10" s="10"/>
      <c r="D10" s="11"/>
      <c r="E10" s="11" t="s">
        <v>14</v>
      </c>
      <c r="F10" s="11"/>
      <c r="G10" s="12">
        <v>2</v>
      </c>
      <c r="H10" s="13"/>
      <c r="I10" s="13"/>
      <c r="J10" s="14"/>
      <c r="K10" s="15">
        <v>3</v>
      </c>
      <c r="L10" s="15" t="s">
        <v>18</v>
      </c>
      <c r="M10" s="60" t="s">
        <v>22</v>
      </c>
      <c r="N10" s="64" t="s">
        <v>23</v>
      </c>
      <c r="O10" s="60"/>
      <c r="P10" s="61"/>
      <c r="Q10" s="16"/>
      <c r="R10" s="16"/>
      <c r="S10" s="19" t="s">
        <v>36</v>
      </c>
    </row>
    <row r="11" spans="1:19" ht="12.75">
      <c r="A11" s="104" t="s">
        <v>15</v>
      </c>
      <c r="B11" s="104"/>
      <c r="C11" s="34">
        <f>SUMIF(C6:C10,"=x",$G6:$G10)+SUMIF(C6:C10,"=x",$H6:$H10)+SUMIF(C6:C10,"=x",$I6:$I10)</f>
        <v>10</v>
      </c>
      <c r="D11" s="35">
        <f>SUMIF(D6:D10,"=x",$G6:$G10)+SUMIF(D6:D10,"=x",$H6:$H10)+SUMIF(D6:D10,"=x",$I6:$I10)</f>
        <v>0</v>
      </c>
      <c r="E11" s="35">
        <f>SUMIF(E6:E10,"=x",$G6:$G10)+SUMIF(E6:E10,"=x",$H6:$H10)+SUMIF(E6:E10,"=x",$I6:$I10)</f>
        <v>2</v>
      </c>
      <c r="F11" s="35">
        <f>SUMIF(F6:F10,"=x",$G6:$G10)+SUMIF(F6:F10,"=x",$H6:$H10)+SUMIF(F6:F10,"=x",$I6:$I10)</f>
        <v>0</v>
      </c>
      <c r="G11" s="105">
        <f>SUM(C11:F11)</f>
        <v>12</v>
      </c>
      <c r="H11" s="105"/>
      <c r="I11" s="105"/>
      <c r="J11" s="105"/>
      <c r="K11" s="105"/>
      <c r="L11" s="105"/>
      <c r="M11" s="98"/>
      <c r="N11" s="98"/>
      <c r="O11" s="98"/>
      <c r="P11" s="98"/>
      <c r="Q11" s="98"/>
      <c r="R11" s="98"/>
      <c r="S11" s="98"/>
    </row>
    <row r="12" spans="1:19" ht="12.75">
      <c r="A12" s="96" t="s">
        <v>16</v>
      </c>
      <c r="B12" s="96"/>
      <c r="C12" s="36">
        <f>SUMIF(C6:C10,"=x",$K6:$K10)</f>
        <v>15</v>
      </c>
      <c r="D12" s="37">
        <f>SUMIF(D6:D10,"=x",$K6:$K10)</f>
        <v>0</v>
      </c>
      <c r="E12" s="37">
        <f>SUMIF(E6:E10,"=x",$K6:$K10)</f>
        <v>3</v>
      </c>
      <c r="F12" s="37">
        <f>SUMIF(F6:F10,"=x",$K6:$K10)</f>
        <v>0</v>
      </c>
      <c r="G12" s="97">
        <f>SUM(C12:F12)</f>
        <v>18</v>
      </c>
      <c r="H12" s="97"/>
      <c r="I12" s="97"/>
      <c r="J12" s="97"/>
      <c r="K12" s="97"/>
      <c r="L12" s="97"/>
      <c r="M12" s="98"/>
      <c r="N12" s="98"/>
      <c r="O12" s="98"/>
      <c r="P12" s="98"/>
      <c r="Q12" s="98"/>
      <c r="R12" s="98"/>
      <c r="S12" s="98"/>
    </row>
    <row r="13" spans="1:19" ht="12.75">
      <c r="A13" s="99" t="s">
        <v>17</v>
      </c>
      <c r="B13" s="99"/>
      <c r="C13" s="38">
        <f>SUMPRODUCT(--(C6:C10="x"),--($L6:$L10="K"))</f>
        <v>2</v>
      </c>
      <c r="D13" s="39">
        <f>SUMPRODUCT(--(D$6:D$10="x"),--($L$6:$L$10="K"))</f>
        <v>0</v>
      </c>
      <c r="E13" s="39">
        <f>SUMPRODUCT(--(E$6:E$10="x"),--($L$6:$L$10="K"))</f>
        <v>1</v>
      </c>
      <c r="F13" s="39">
        <f>SUMPRODUCT(--(F$6:F$10="x"),--($L$6:$L$10="K"))</f>
        <v>0</v>
      </c>
      <c r="G13" s="100">
        <f>SUM(C13:F13)</f>
        <v>3</v>
      </c>
      <c r="H13" s="100"/>
      <c r="I13" s="100"/>
      <c r="J13" s="100"/>
      <c r="K13" s="100"/>
      <c r="L13" s="100"/>
      <c r="M13" s="98"/>
      <c r="N13" s="98"/>
      <c r="O13" s="98"/>
      <c r="P13" s="98"/>
      <c r="Q13" s="98"/>
      <c r="R13" s="98"/>
      <c r="S13" s="98"/>
    </row>
    <row r="14" spans="1:19" ht="12.75">
      <c r="A14" s="101" t="s">
        <v>37</v>
      </c>
      <c r="B14" s="101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1:19" ht="12.75">
      <c r="A15" s="8" t="s">
        <v>38</v>
      </c>
      <c r="B15" s="9" t="s">
        <v>39</v>
      </c>
      <c r="C15" s="10" t="s">
        <v>14</v>
      </c>
      <c r="D15" s="11"/>
      <c r="E15" s="11"/>
      <c r="F15" s="11"/>
      <c r="G15" s="12">
        <v>2</v>
      </c>
      <c r="H15" s="13"/>
      <c r="I15" s="13"/>
      <c r="J15" s="14"/>
      <c r="K15" s="15">
        <v>3</v>
      </c>
      <c r="L15" s="15" t="s">
        <v>18</v>
      </c>
      <c r="M15" s="58"/>
      <c r="N15" s="59"/>
      <c r="O15" s="60"/>
      <c r="P15" s="61"/>
      <c r="Q15" s="16"/>
      <c r="R15" s="16"/>
      <c r="S15" s="17" t="s">
        <v>40</v>
      </c>
    </row>
    <row r="16" spans="1:19" ht="12.75">
      <c r="A16" s="8" t="s">
        <v>41</v>
      </c>
      <c r="B16" s="9" t="s">
        <v>42</v>
      </c>
      <c r="C16" s="10" t="s">
        <v>14</v>
      </c>
      <c r="D16" s="11"/>
      <c r="E16" s="11"/>
      <c r="F16" s="11"/>
      <c r="G16" s="12">
        <v>2</v>
      </c>
      <c r="H16" s="13"/>
      <c r="I16" s="13"/>
      <c r="J16" s="14"/>
      <c r="K16" s="15">
        <v>3</v>
      </c>
      <c r="L16" s="15" t="s">
        <v>18</v>
      </c>
      <c r="M16" s="58"/>
      <c r="N16" s="61"/>
      <c r="O16" s="60"/>
      <c r="P16" s="61"/>
      <c r="Q16" s="16"/>
      <c r="R16" s="16"/>
      <c r="S16" s="20" t="s">
        <v>43</v>
      </c>
    </row>
    <row r="17" spans="1:19" ht="12.75">
      <c r="A17" s="8" t="s">
        <v>44</v>
      </c>
      <c r="B17" s="9" t="s">
        <v>45</v>
      </c>
      <c r="C17" s="10" t="s">
        <v>14</v>
      </c>
      <c r="D17" s="11"/>
      <c r="E17" s="11"/>
      <c r="F17" s="11"/>
      <c r="G17" s="12">
        <v>2</v>
      </c>
      <c r="H17" s="13"/>
      <c r="I17" s="13"/>
      <c r="J17" s="14"/>
      <c r="K17" s="15">
        <v>3</v>
      </c>
      <c r="L17" s="15" t="s">
        <v>18</v>
      </c>
      <c r="M17" s="58"/>
      <c r="N17" s="23"/>
      <c r="O17" s="60"/>
      <c r="P17" s="61"/>
      <c r="Q17" s="16"/>
      <c r="R17" s="16"/>
      <c r="S17" s="17" t="s">
        <v>46</v>
      </c>
    </row>
    <row r="18" spans="1:19" ht="12.75">
      <c r="A18" s="8" t="s">
        <v>47</v>
      </c>
      <c r="B18" s="9" t="s">
        <v>48</v>
      </c>
      <c r="C18" s="10" t="s">
        <v>14</v>
      </c>
      <c r="D18" s="11"/>
      <c r="E18" s="11"/>
      <c r="F18" s="11"/>
      <c r="G18" s="12">
        <v>2</v>
      </c>
      <c r="H18" s="13"/>
      <c r="I18" s="13"/>
      <c r="J18" s="14"/>
      <c r="K18" s="15">
        <v>3</v>
      </c>
      <c r="L18" s="15" t="s">
        <v>18</v>
      </c>
      <c r="M18" s="58"/>
      <c r="N18" s="23"/>
      <c r="O18" s="60"/>
      <c r="P18" s="61"/>
      <c r="Q18" s="16"/>
      <c r="R18" s="16"/>
      <c r="S18" s="17" t="s">
        <v>33</v>
      </c>
    </row>
    <row r="19" spans="1:19" ht="12.75">
      <c r="A19" s="8" t="s">
        <v>49</v>
      </c>
      <c r="B19" s="9" t="s">
        <v>50</v>
      </c>
      <c r="C19" s="10" t="s">
        <v>14</v>
      </c>
      <c r="D19" s="11"/>
      <c r="E19" s="11"/>
      <c r="F19" s="11"/>
      <c r="G19" s="12">
        <v>2</v>
      </c>
      <c r="H19" s="13"/>
      <c r="I19" s="13"/>
      <c r="J19" s="14"/>
      <c r="K19" s="15">
        <v>3</v>
      </c>
      <c r="L19" s="15" t="s">
        <v>18</v>
      </c>
      <c r="M19" s="58"/>
      <c r="N19" s="61"/>
      <c r="O19" s="60"/>
      <c r="P19" s="61"/>
      <c r="Q19" s="16"/>
      <c r="R19" s="16"/>
      <c r="S19" s="21" t="s">
        <v>30</v>
      </c>
    </row>
    <row r="20" spans="1:19" ht="12.75">
      <c r="A20" s="8" t="s">
        <v>51</v>
      </c>
      <c r="B20" s="9" t="s">
        <v>52</v>
      </c>
      <c r="C20" s="10"/>
      <c r="D20" s="11" t="s">
        <v>14</v>
      </c>
      <c r="E20" s="11"/>
      <c r="F20" s="11"/>
      <c r="G20" s="12">
        <v>2</v>
      </c>
      <c r="H20" s="13"/>
      <c r="I20" s="13"/>
      <c r="J20" s="14"/>
      <c r="K20" s="15">
        <v>3</v>
      </c>
      <c r="L20" s="15" t="s">
        <v>18</v>
      </c>
      <c r="M20" s="62"/>
      <c r="N20" s="59"/>
      <c r="O20" s="60"/>
      <c r="P20" s="61"/>
      <c r="Q20" s="16"/>
      <c r="R20" s="16"/>
      <c r="S20" s="17" t="s">
        <v>30</v>
      </c>
    </row>
    <row r="21" spans="1:19" ht="12.75">
      <c r="A21" s="8" t="s">
        <v>53</v>
      </c>
      <c r="B21" s="9" t="s">
        <v>54</v>
      </c>
      <c r="C21" s="10"/>
      <c r="D21" s="11" t="s">
        <v>14</v>
      </c>
      <c r="E21" s="11"/>
      <c r="F21" s="11"/>
      <c r="G21" s="12">
        <v>2</v>
      </c>
      <c r="H21" s="13"/>
      <c r="I21" s="13"/>
      <c r="J21" s="14"/>
      <c r="K21" s="15">
        <v>3</v>
      </c>
      <c r="L21" s="15" t="s">
        <v>18</v>
      </c>
      <c r="M21" s="58"/>
      <c r="N21" s="23"/>
      <c r="O21" s="60"/>
      <c r="P21" s="61"/>
      <c r="Q21" s="16"/>
      <c r="R21" s="16"/>
      <c r="S21" s="17" t="s">
        <v>55</v>
      </c>
    </row>
    <row r="22" spans="1:19" ht="12.75">
      <c r="A22" s="8" t="s">
        <v>56</v>
      </c>
      <c r="B22" s="9" t="s">
        <v>57</v>
      </c>
      <c r="C22" s="10"/>
      <c r="D22" s="11"/>
      <c r="E22" s="11" t="s">
        <v>14</v>
      </c>
      <c r="F22" s="11"/>
      <c r="G22" s="12">
        <v>2</v>
      </c>
      <c r="H22" s="13"/>
      <c r="I22" s="13"/>
      <c r="J22" s="14"/>
      <c r="K22" s="15">
        <v>3</v>
      </c>
      <c r="L22" s="15" t="s">
        <v>18</v>
      </c>
      <c r="M22" s="58"/>
      <c r="N22" s="23"/>
      <c r="O22" s="60"/>
      <c r="P22" s="61"/>
      <c r="Q22" s="16"/>
      <c r="R22" s="16"/>
      <c r="S22" s="17" t="s">
        <v>58</v>
      </c>
    </row>
    <row r="23" spans="1:19" ht="12.75">
      <c r="A23" s="104" t="s">
        <v>15</v>
      </c>
      <c r="B23" s="104"/>
      <c r="C23" s="34">
        <f>SUMIF(C15:C22,"=x",$G15:$G22)+SUMIF(C15:C22,"=x",$H15:$H22)+SUMIF(C15:C22,"=x",$I15:$I22)</f>
        <v>10</v>
      </c>
      <c r="D23" s="35">
        <f>SUMIF(D15:D22,"=x",$G15:$G22)+SUMIF(D15:D22,"=x",$H15:$H22)+SUMIF(D15:D22,"=x",$I15:$I22)</f>
        <v>4</v>
      </c>
      <c r="E23" s="35">
        <f>SUMIF(E15:E22,"=x",$G15:$G22)+SUMIF(E15:E22,"=x",$H15:$H22)+SUMIF(E15:E22,"=x",$I15:$I22)</f>
        <v>2</v>
      </c>
      <c r="F23" s="35">
        <f>SUMIF(F15:F22,"=x",$G15:$G22)+SUMIF(F15:F22,"=x",$H15:$H22)+SUMIF(F15:F22,"=x",$I15:$I22)</f>
        <v>0</v>
      </c>
      <c r="G23" s="105">
        <f>SUM(C23:F23)</f>
        <v>16</v>
      </c>
      <c r="H23" s="105"/>
      <c r="I23" s="105"/>
      <c r="J23" s="105"/>
      <c r="K23" s="105"/>
      <c r="L23" s="105"/>
      <c r="M23" s="98"/>
      <c r="N23" s="98"/>
      <c r="O23" s="98"/>
      <c r="P23" s="98"/>
      <c r="Q23" s="98"/>
      <c r="R23" s="98"/>
      <c r="S23" s="98"/>
    </row>
    <row r="24" spans="1:19" ht="12.75">
      <c r="A24" s="96" t="s">
        <v>16</v>
      </c>
      <c r="B24" s="96"/>
      <c r="C24" s="36">
        <f>SUMIF(C15:C22,"=x",$K15:$K22)</f>
        <v>15</v>
      </c>
      <c r="D24" s="37">
        <f>SUMIF(D15:D22,"=x",$K15:$K22)</f>
        <v>6</v>
      </c>
      <c r="E24" s="37">
        <f>SUMIF(E15:E22,"=x",$K15:$K22)</f>
        <v>3</v>
      </c>
      <c r="F24" s="37">
        <f>SUMIF(F15:F22,"=x",$K15:$K22)</f>
        <v>0</v>
      </c>
      <c r="G24" s="97">
        <f>SUM(C24:F24)</f>
        <v>24</v>
      </c>
      <c r="H24" s="97"/>
      <c r="I24" s="97"/>
      <c r="J24" s="97"/>
      <c r="K24" s="97"/>
      <c r="L24" s="97"/>
      <c r="M24" s="98"/>
      <c r="N24" s="98"/>
      <c r="O24" s="98"/>
      <c r="P24" s="98"/>
      <c r="Q24" s="98"/>
      <c r="R24" s="98"/>
      <c r="S24" s="98"/>
    </row>
    <row r="25" spans="1:19" ht="12.75">
      <c r="A25" s="99" t="s">
        <v>17</v>
      </c>
      <c r="B25" s="99"/>
      <c r="C25" s="38">
        <f>SUMPRODUCT(--(C15:C22="x"),--($L15:$L22="K"))</f>
        <v>5</v>
      </c>
      <c r="D25" s="38">
        <f>SUMPRODUCT(--(D15:D22="x"),--($L15:$L22="K"))</f>
        <v>2</v>
      </c>
      <c r="E25" s="38">
        <f>SUMPRODUCT(--(E15:E22="x"),--($L15:$L22="K"))</f>
        <v>1</v>
      </c>
      <c r="F25" s="38">
        <f>SUMPRODUCT(--(F15:F22="x"),--($L15:$L22="K"))</f>
        <v>0</v>
      </c>
      <c r="G25" s="100">
        <f>SUM(C25:F25)</f>
        <v>8</v>
      </c>
      <c r="H25" s="100"/>
      <c r="I25" s="100"/>
      <c r="J25" s="100"/>
      <c r="K25" s="100"/>
      <c r="L25" s="100"/>
      <c r="M25" s="98"/>
      <c r="N25" s="98"/>
      <c r="O25" s="98"/>
      <c r="P25" s="98"/>
      <c r="Q25" s="98"/>
      <c r="R25" s="98"/>
      <c r="S25" s="98"/>
    </row>
    <row r="26" spans="1:19" ht="12.75">
      <c r="A26" s="111" t="s">
        <v>59</v>
      </c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65"/>
      <c r="N26" s="66"/>
      <c r="O26" s="67"/>
      <c r="P26" s="68"/>
      <c r="Q26" s="40"/>
      <c r="R26" s="40"/>
      <c r="S26" s="88"/>
    </row>
    <row r="27" spans="1:19" ht="12.75">
      <c r="A27" s="22"/>
      <c r="B27" s="79" t="s">
        <v>60</v>
      </c>
      <c r="C27" s="11"/>
      <c r="D27" s="11"/>
      <c r="E27" s="11"/>
      <c r="F27" s="11"/>
      <c r="G27" s="13"/>
      <c r="H27" s="13"/>
      <c r="I27" s="13"/>
      <c r="J27" s="13"/>
      <c r="K27" s="13">
        <v>12</v>
      </c>
      <c r="L27" s="24"/>
      <c r="M27" s="58"/>
      <c r="N27" s="23"/>
      <c r="O27" s="60"/>
      <c r="P27" s="61"/>
      <c r="Q27" s="16"/>
      <c r="R27" s="16"/>
      <c r="S27" s="17"/>
    </row>
    <row r="28" spans="1:19" ht="12.75">
      <c r="A28" s="8"/>
      <c r="B28" s="9" t="s">
        <v>190</v>
      </c>
      <c r="C28" s="10"/>
      <c r="D28" s="11"/>
      <c r="E28" s="11"/>
      <c r="F28" s="11"/>
      <c r="G28" s="12"/>
      <c r="H28" s="13"/>
      <c r="I28" s="13"/>
      <c r="J28" s="14"/>
      <c r="K28" s="15">
        <v>6</v>
      </c>
      <c r="L28" s="15"/>
      <c r="M28" s="58"/>
      <c r="N28" s="23"/>
      <c r="O28" s="60"/>
      <c r="P28" s="61"/>
      <c r="Q28" s="16"/>
      <c r="R28" s="16"/>
      <c r="S28" s="17"/>
    </row>
    <row r="29" spans="1:19" ht="12.75">
      <c r="A29" s="104" t="s">
        <v>15</v>
      </c>
      <c r="B29" s="104"/>
      <c r="C29" s="105">
        <v>12</v>
      </c>
      <c r="D29" s="105"/>
      <c r="E29" s="105"/>
      <c r="F29" s="105"/>
      <c r="G29" s="105">
        <v>12</v>
      </c>
      <c r="H29" s="105"/>
      <c r="I29" s="105"/>
      <c r="J29" s="105"/>
      <c r="K29" s="105"/>
      <c r="L29" s="105"/>
      <c r="M29" s="98"/>
      <c r="N29" s="98"/>
      <c r="O29" s="98"/>
      <c r="P29" s="98"/>
      <c r="Q29" s="98"/>
      <c r="R29" s="98"/>
      <c r="S29" s="98"/>
    </row>
    <row r="30" spans="1:19" ht="12.75">
      <c r="A30" s="96" t="s">
        <v>16</v>
      </c>
      <c r="B30" s="96"/>
      <c r="C30" s="97">
        <v>18</v>
      </c>
      <c r="D30" s="97"/>
      <c r="E30" s="97"/>
      <c r="F30" s="97"/>
      <c r="G30" s="97">
        <v>18</v>
      </c>
      <c r="H30" s="97"/>
      <c r="I30" s="97"/>
      <c r="J30" s="97"/>
      <c r="K30" s="97"/>
      <c r="L30" s="97"/>
      <c r="M30" s="98"/>
      <c r="N30" s="98"/>
      <c r="O30" s="98"/>
      <c r="P30" s="98"/>
      <c r="Q30" s="98"/>
      <c r="R30" s="98"/>
      <c r="S30" s="98"/>
    </row>
    <row r="31" spans="1:19" ht="12.75">
      <c r="A31" s="99" t="s">
        <v>17</v>
      </c>
      <c r="B31" s="99"/>
      <c r="C31" s="38">
        <f>SUMPRODUCT(--(C44:C47="x"),--($L44:$L47="K"))</f>
        <v>0</v>
      </c>
      <c r="D31" s="38">
        <f>SUMPRODUCT(--(D44:D47="x"),--($L44:$L47="K"))</f>
        <v>0</v>
      </c>
      <c r="E31" s="38">
        <f>SUMPRODUCT(--(E44:E47="x"),--($L44:$L47="K"))</f>
        <v>0</v>
      </c>
      <c r="F31" s="38">
        <f>SUMPRODUCT(--(F44:F47="x"),--($L44:$L47="K"))</f>
        <v>0</v>
      </c>
      <c r="G31" s="100">
        <f>SUM(C31:F31)</f>
        <v>0</v>
      </c>
      <c r="H31" s="100"/>
      <c r="I31" s="100"/>
      <c r="J31" s="100"/>
      <c r="K31" s="100"/>
      <c r="L31" s="100"/>
      <c r="M31" s="98"/>
      <c r="N31" s="98"/>
      <c r="O31" s="98"/>
      <c r="P31" s="98"/>
      <c r="Q31" s="98"/>
      <c r="R31" s="98"/>
      <c r="S31" s="98"/>
    </row>
    <row r="32" spans="1:19" ht="20.25" customHeight="1">
      <c r="A32" s="109" t="s">
        <v>194</v>
      </c>
      <c r="B32" s="110"/>
      <c r="C32" s="110"/>
      <c r="D32" s="26"/>
      <c r="E32" s="26"/>
      <c r="F32" s="26"/>
      <c r="G32" s="25"/>
      <c r="H32" s="26"/>
      <c r="I32" s="26"/>
      <c r="J32" s="26"/>
      <c r="K32" s="26"/>
      <c r="L32" s="33"/>
      <c r="M32" s="69"/>
      <c r="N32" s="70"/>
      <c r="O32" s="70"/>
      <c r="P32" s="70"/>
      <c r="Q32" s="27"/>
      <c r="R32" s="27"/>
      <c r="S32" s="89"/>
    </row>
    <row r="33" spans="1:19" ht="12.75">
      <c r="A33" s="41" t="s">
        <v>61</v>
      </c>
      <c r="B33" s="42"/>
      <c r="C33" s="43"/>
      <c r="D33" s="44"/>
      <c r="E33" s="44"/>
      <c r="F33" s="44"/>
      <c r="G33" s="43"/>
      <c r="H33" s="45"/>
      <c r="I33" s="45"/>
      <c r="J33" s="45"/>
      <c r="K33" s="45"/>
      <c r="L33" s="46"/>
      <c r="M33" s="71"/>
      <c r="N33" s="72"/>
      <c r="O33" s="72"/>
      <c r="P33" s="72"/>
      <c r="Q33" s="47"/>
      <c r="R33" s="47"/>
      <c r="S33" s="90"/>
    </row>
    <row r="34" spans="1:19" ht="12.75">
      <c r="A34" s="101" t="s">
        <v>62</v>
      </c>
      <c r="B34" s="101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1:19" ht="12.75">
      <c r="A35" s="8" t="s">
        <v>63</v>
      </c>
      <c r="B35" s="9" t="s">
        <v>64</v>
      </c>
      <c r="C35" s="10"/>
      <c r="D35" s="11" t="s">
        <v>14</v>
      </c>
      <c r="E35" s="11"/>
      <c r="F35" s="11"/>
      <c r="G35" s="12"/>
      <c r="H35" s="13">
        <v>2</v>
      </c>
      <c r="I35" s="13"/>
      <c r="J35" s="14"/>
      <c r="K35" s="15">
        <v>3</v>
      </c>
      <c r="L35" s="15" t="s">
        <v>19</v>
      </c>
      <c r="M35" s="58"/>
      <c r="N35" s="59"/>
      <c r="O35" s="60"/>
      <c r="P35" s="61"/>
      <c r="Q35" s="16"/>
      <c r="R35" s="16"/>
      <c r="S35" s="17" t="s">
        <v>33</v>
      </c>
    </row>
    <row r="36" spans="1:19" ht="12.75">
      <c r="A36" s="8" t="s">
        <v>65</v>
      </c>
      <c r="B36" s="9" t="s">
        <v>66</v>
      </c>
      <c r="C36" s="10"/>
      <c r="D36" s="11" t="s">
        <v>14</v>
      </c>
      <c r="E36" s="11"/>
      <c r="F36" s="11"/>
      <c r="G36" s="12"/>
      <c r="H36" s="13">
        <v>2</v>
      </c>
      <c r="I36" s="13"/>
      <c r="J36" s="14"/>
      <c r="K36" s="15">
        <v>3</v>
      </c>
      <c r="L36" s="15" t="s">
        <v>19</v>
      </c>
      <c r="M36" s="58"/>
      <c r="N36" s="23"/>
      <c r="O36" s="60"/>
      <c r="P36" s="61"/>
      <c r="Q36" s="16"/>
      <c r="R36" s="16"/>
      <c r="S36" s="17" t="s">
        <v>67</v>
      </c>
    </row>
    <row r="37" spans="1:19" ht="12.75">
      <c r="A37" s="8" t="s">
        <v>68</v>
      </c>
      <c r="B37" s="9" t="s">
        <v>69</v>
      </c>
      <c r="C37" s="10"/>
      <c r="D37" s="11" t="s">
        <v>14</v>
      </c>
      <c r="E37" s="11"/>
      <c r="F37" s="11"/>
      <c r="G37" s="12">
        <v>2</v>
      </c>
      <c r="H37" s="13"/>
      <c r="I37" s="13"/>
      <c r="J37" s="14"/>
      <c r="K37" s="15">
        <v>3</v>
      </c>
      <c r="L37" s="15" t="s">
        <v>18</v>
      </c>
      <c r="M37" s="58"/>
      <c r="N37" s="61"/>
      <c r="O37" s="60"/>
      <c r="P37" s="61"/>
      <c r="Q37" s="16"/>
      <c r="R37" s="16"/>
      <c r="S37" s="21" t="s">
        <v>70</v>
      </c>
    </row>
    <row r="38" spans="1:19" ht="12.75">
      <c r="A38" s="8" t="s">
        <v>71</v>
      </c>
      <c r="B38" s="9" t="s">
        <v>72</v>
      </c>
      <c r="C38" s="10"/>
      <c r="D38" s="11" t="s">
        <v>14</v>
      </c>
      <c r="E38" s="11"/>
      <c r="F38" s="11"/>
      <c r="G38" s="12"/>
      <c r="H38" s="13">
        <v>4</v>
      </c>
      <c r="I38" s="13"/>
      <c r="J38" s="14"/>
      <c r="K38" s="15">
        <v>6</v>
      </c>
      <c r="L38" s="15" t="s">
        <v>19</v>
      </c>
      <c r="M38" s="62"/>
      <c r="N38" s="63"/>
      <c r="O38" s="60"/>
      <c r="P38" s="61"/>
      <c r="Q38" s="16"/>
      <c r="R38" s="16"/>
      <c r="S38" s="17" t="s">
        <v>73</v>
      </c>
    </row>
    <row r="39" spans="1:19" ht="12.75">
      <c r="A39" s="8" t="s">
        <v>74</v>
      </c>
      <c r="B39" s="9" t="s">
        <v>75</v>
      </c>
      <c r="C39" s="10"/>
      <c r="D39" s="11" t="s">
        <v>14</v>
      </c>
      <c r="E39" s="11"/>
      <c r="F39" s="11"/>
      <c r="G39" s="12">
        <v>2</v>
      </c>
      <c r="H39" s="13"/>
      <c r="I39" s="13"/>
      <c r="J39" s="14"/>
      <c r="K39" s="15">
        <v>3</v>
      </c>
      <c r="L39" s="15" t="s">
        <v>18</v>
      </c>
      <c r="M39" s="73" t="s">
        <v>76</v>
      </c>
      <c r="N39" s="63" t="s">
        <v>77</v>
      </c>
      <c r="O39" s="60"/>
      <c r="P39" s="61"/>
      <c r="Q39" s="16"/>
      <c r="R39" s="16"/>
      <c r="S39" s="17" t="s">
        <v>40</v>
      </c>
    </row>
    <row r="40" spans="1:19" ht="12.75">
      <c r="A40" s="8" t="s">
        <v>76</v>
      </c>
      <c r="B40" s="9" t="s">
        <v>75</v>
      </c>
      <c r="C40" s="10"/>
      <c r="D40" s="11" t="s">
        <v>14</v>
      </c>
      <c r="E40" s="11"/>
      <c r="F40" s="11"/>
      <c r="G40" s="12"/>
      <c r="H40" s="13">
        <v>2</v>
      </c>
      <c r="I40" s="13"/>
      <c r="J40" s="14"/>
      <c r="K40" s="15">
        <v>3</v>
      </c>
      <c r="L40" s="15" t="s">
        <v>19</v>
      </c>
      <c r="M40" s="58"/>
      <c r="N40" s="23"/>
      <c r="O40" s="60"/>
      <c r="P40" s="61"/>
      <c r="Q40" s="16"/>
      <c r="R40" s="16"/>
      <c r="S40" s="17" t="s">
        <v>30</v>
      </c>
    </row>
    <row r="41" spans="1:19" ht="12.75">
      <c r="A41" s="8" t="s">
        <v>78</v>
      </c>
      <c r="B41" s="9" t="s">
        <v>79</v>
      </c>
      <c r="C41" s="10"/>
      <c r="D41" s="11"/>
      <c r="E41" s="11" t="s">
        <v>14</v>
      </c>
      <c r="F41" s="11"/>
      <c r="G41" s="12">
        <v>2</v>
      </c>
      <c r="H41" s="13"/>
      <c r="I41" s="13"/>
      <c r="J41" s="14"/>
      <c r="K41" s="15">
        <v>3</v>
      </c>
      <c r="L41" s="15" t="s">
        <v>18</v>
      </c>
      <c r="M41" s="73" t="s">
        <v>80</v>
      </c>
      <c r="N41" s="63" t="s">
        <v>79</v>
      </c>
      <c r="O41" s="73"/>
      <c r="P41" s="74"/>
      <c r="Q41" s="16"/>
      <c r="R41" s="16"/>
      <c r="S41" s="17" t="s">
        <v>81</v>
      </c>
    </row>
    <row r="42" spans="1:19" ht="12.75">
      <c r="A42" s="8" t="s">
        <v>80</v>
      </c>
      <c r="B42" s="9" t="s">
        <v>79</v>
      </c>
      <c r="C42" s="10"/>
      <c r="D42" s="11"/>
      <c r="E42" s="11" t="s">
        <v>14</v>
      </c>
      <c r="F42" s="11"/>
      <c r="G42" s="12"/>
      <c r="H42" s="13">
        <v>3</v>
      </c>
      <c r="I42" s="13"/>
      <c r="J42" s="14"/>
      <c r="K42" s="15">
        <v>5</v>
      </c>
      <c r="L42" s="15" t="s">
        <v>19</v>
      </c>
      <c r="M42" s="60" t="s">
        <v>74</v>
      </c>
      <c r="N42" s="23" t="s">
        <v>75</v>
      </c>
      <c r="O42" s="60" t="s">
        <v>65</v>
      </c>
      <c r="P42" s="61" t="s">
        <v>66</v>
      </c>
      <c r="Q42" s="16"/>
      <c r="R42" s="16"/>
      <c r="S42" s="17" t="s">
        <v>81</v>
      </c>
    </row>
    <row r="43" spans="1:19" ht="12.75">
      <c r="A43" s="8" t="s">
        <v>82</v>
      </c>
      <c r="B43" s="9" t="s">
        <v>83</v>
      </c>
      <c r="C43" s="10"/>
      <c r="D43" s="11" t="s">
        <v>14</v>
      </c>
      <c r="E43" s="11"/>
      <c r="F43" s="11"/>
      <c r="G43" s="12"/>
      <c r="H43" s="13">
        <v>2</v>
      </c>
      <c r="I43" s="13"/>
      <c r="J43" s="14"/>
      <c r="K43" s="15">
        <v>3</v>
      </c>
      <c r="L43" s="15" t="s">
        <v>19</v>
      </c>
      <c r="M43" s="58"/>
      <c r="N43" s="23"/>
      <c r="O43" s="60"/>
      <c r="P43" s="61"/>
      <c r="Q43" s="16"/>
      <c r="R43" s="16"/>
      <c r="S43" s="17" t="s">
        <v>58</v>
      </c>
    </row>
    <row r="44" spans="1:19" ht="12.75">
      <c r="A44" s="8" t="s">
        <v>84</v>
      </c>
      <c r="B44" s="9" t="s">
        <v>85</v>
      </c>
      <c r="C44" s="10"/>
      <c r="D44" s="11"/>
      <c r="E44" s="11" t="s">
        <v>14</v>
      </c>
      <c r="F44" s="11"/>
      <c r="G44" s="12"/>
      <c r="H44" s="13">
        <v>2</v>
      </c>
      <c r="I44" s="13"/>
      <c r="J44" s="14"/>
      <c r="K44" s="15">
        <v>8</v>
      </c>
      <c r="L44" s="15" t="s">
        <v>19</v>
      </c>
      <c r="M44" s="60" t="s">
        <v>82</v>
      </c>
      <c r="N44" s="23" t="s">
        <v>83</v>
      </c>
      <c r="O44" s="60"/>
      <c r="P44" s="61"/>
      <c r="Q44" s="16"/>
      <c r="R44" s="16"/>
      <c r="S44" s="17" t="s">
        <v>33</v>
      </c>
    </row>
    <row r="45" spans="1:19" ht="12.75">
      <c r="A45" s="104" t="s">
        <v>15</v>
      </c>
      <c r="B45" s="104"/>
      <c r="C45" s="34">
        <f>SUMIF(C35:C44,"=x",$G35:$G44)+SUMIF(C35:C44,"=x",$H35:$H44)+SUMIF(C35:C44,"=x",$I35:$I44)</f>
        <v>0</v>
      </c>
      <c r="D45" s="35">
        <f>SUMIF(D35:D44,"=x",$G35:$G44)+SUMIF(D35:D44,"=x",$H35:$H44)+SUMIF(D35:D44,"=x",$I35:$I44)</f>
        <v>16</v>
      </c>
      <c r="E45" s="35">
        <f>SUMIF(E35:E44,"=x",$G35:$G44)+SUMIF(E35:E44,"=x",$H35:$H44)+SUMIF(E35:E44,"=x",$I35:$I44)</f>
        <v>7</v>
      </c>
      <c r="F45" s="35">
        <f>SUMIF(F35:F44,"=x",$G35:$G44)+SUMIF(F35:F44,"=x",$H35:$H44)+SUMIF(F35:F44,"=x",$I35:$I44)</f>
        <v>0</v>
      </c>
      <c r="G45" s="105">
        <f>SUM(C45:F45)</f>
        <v>23</v>
      </c>
      <c r="H45" s="105"/>
      <c r="I45" s="105"/>
      <c r="J45" s="105"/>
      <c r="K45" s="105"/>
      <c r="L45" s="105"/>
      <c r="M45" s="98"/>
      <c r="N45" s="98"/>
      <c r="O45" s="98"/>
      <c r="P45" s="98"/>
      <c r="Q45" s="98"/>
      <c r="R45" s="98"/>
      <c r="S45" s="98"/>
    </row>
    <row r="46" spans="1:19" ht="12.75">
      <c r="A46" s="96" t="s">
        <v>16</v>
      </c>
      <c r="B46" s="96"/>
      <c r="C46" s="36">
        <f>SUMIF(C35:C44,"=x",$K35:$K44)</f>
        <v>0</v>
      </c>
      <c r="D46" s="37">
        <f>SUMIF(D35:D44,"=x",$K35:$K44)</f>
        <v>24</v>
      </c>
      <c r="E46" s="37">
        <f>SUMIF(E35:E44,"=x",$K35:$K44)</f>
        <v>16</v>
      </c>
      <c r="F46" s="37">
        <f>SUMIF(F35:F44,"=x",$K35:$K44)</f>
        <v>0</v>
      </c>
      <c r="G46" s="97">
        <f>SUM(C46:F46)</f>
        <v>40</v>
      </c>
      <c r="H46" s="97"/>
      <c r="I46" s="97"/>
      <c r="J46" s="97"/>
      <c r="K46" s="97"/>
      <c r="L46" s="97"/>
      <c r="M46" s="98"/>
      <c r="N46" s="98"/>
      <c r="O46" s="98"/>
      <c r="P46" s="98"/>
      <c r="Q46" s="98"/>
      <c r="R46" s="98"/>
      <c r="S46" s="98"/>
    </row>
    <row r="47" spans="1:19" ht="12.75" customHeight="1">
      <c r="A47" s="99" t="s">
        <v>17</v>
      </c>
      <c r="B47" s="99"/>
      <c r="C47" s="38">
        <f>SUMPRODUCT(--(C35:C44="x"),--($L35:$L44="K"))</f>
        <v>0</v>
      </c>
      <c r="D47" s="38">
        <f>SUMPRODUCT(--(D35:D44="x"),--($L35:$L44="K"))</f>
        <v>2</v>
      </c>
      <c r="E47" s="38">
        <f>SUMPRODUCT(--(E35:E44="x"),--($L35:$L44="K"))</f>
        <v>1</v>
      </c>
      <c r="F47" s="39">
        <f>SUMPRODUCT(--(F$6:F$10="x"),--($L$6:$L$10="K"))</f>
        <v>0</v>
      </c>
      <c r="G47" s="100">
        <f>SUM(C47:F47)</f>
        <v>3</v>
      </c>
      <c r="H47" s="100"/>
      <c r="I47" s="100"/>
      <c r="J47" s="100"/>
      <c r="K47" s="100"/>
      <c r="L47" s="100"/>
      <c r="M47" s="98"/>
      <c r="N47" s="98"/>
      <c r="O47" s="98"/>
      <c r="P47" s="98"/>
      <c r="Q47" s="98"/>
      <c r="R47" s="98"/>
      <c r="S47" s="98"/>
    </row>
    <row r="48" spans="1:19" ht="12.75">
      <c r="A48" s="48" t="s">
        <v>86</v>
      </c>
      <c r="B48" s="49"/>
      <c r="C48" s="50"/>
      <c r="D48" s="51"/>
      <c r="E48" s="51"/>
      <c r="F48" s="51"/>
      <c r="G48" s="52"/>
      <c r="H48" s="53"/>
      <c r="I48" s="53"/>
      <c r="J48" s="53"/>
      <c r="K48" s="53"/>
      <c r="L48" s="54"/>
      <c r="M48" s="75"/>
      <c r="N48" s="49"/>
      <c r="O48" s="76"/>
      <c r="P48" s="77"/>
      <c r="Q48" s="55"/>
      <c r="R48" s="55"/>
      <c r="S48" s="91"/>
    </row>
    <row r="49" spans="1:19" ht="12.75">
      <c r="A49" s="8" t="s">
        <v>87</v>
      </c>
      <c r="B49" s="9" t="s">
        <v>88</v>
      </c>
      <c r="C49" s="10"/>
      <c r="D49" s="11"/>
      <c r="E49" s="11" t="s">
        <v>14</v>
      </c>
      <c r="F49" s="11"/>
      <c r="G49" s="12"/>
      <c r="H49" s="13">
        <v>1</v>
      </c>
      <c r="I49" s="13"/>
      <c r="J49" s="14"/>
      <c r="K49" s="15">
        <v>6</v>
      </c>
      <c r="L49" s="15" t="s">
        <v>19</v>
      </c>
      <c r="M49" s="58"/>
      <c r="N49" s="23"/>
      <c r="O49" s="60"/>
      <c r="P49" s="61"/>
      <c r="Q49" s="16"/>
      <c r="R49" s="16"/>
      <c r="S49" s="17" t="s">
        <v>33</v>
      </c>
    </row>
    <row r="50" spans="1:19" ht="12.75" customHeight="1">
      <c r="A50" s="8" t="s">
        <v>89</v>
      </c>
      <c r="B50" s="9" t="s">
        <v>90</v>
      </c>
      <c r="C50" s="10"/>
      <c r="D50" s="11"/>
      <c r="E50" s="11"/>
      <c r="F50" s="11" t="s">
        <v>14</v>
      </c>
      <c r="G50" s="12"/>
      <c r="H50" s="13">
        <v>1</v>
      </c>
      <c r="I50" s="13"/>
      <c r="J50" s="14"/>
      <c r="K50" s="15">
        <v>14</v>
      </c>
      <c r="L50" s="15" t="s">
        <v>19</v>
      </c>
      <c r="M50" s="82" t="s">
        <v>87</v>
      </c>
      <c r="N50" s="83" t="s">
        <v>88</v>
      </c>
      <c r="O50" s="60"/>
      <c r="P50" s="61"/>
      <c r="Q50" s="16"/>
      <c r="R50" s="16"/>
      <c r="S50" s="17" t="s">
        <v>33</v>
      </c>
    </row>
    <row r="51" spans="1:19" ht="12.75">
      <c r="A51" s="104" t="s">
        <v>15</v>
      </c>
      <c r="B51" s="104"/>
      <c r="C51" s="35">
        <f>SUMIF(C49:C50,"=x",$G49:$G50)+SUMIF(C49:C50,"=x",$H49:$H50)+SUMIF(C49:C50,"=x",$I49:$I50)</f>
        <v>0</v>
      </c>
      <c r="D51" s="35">
        <f>SUMIF(D49:D50,"=x",$G49:$G50)+SUMIF(D49:D50,"=x",$H49:$H50)+SUMIF(D49:D50,"=x",$I49:$I50)</f>
        <v>0</v>
      </c>
      <c r="E51" s="35">
        <f>SUMIF(E49:E50,"=x",$G49:$G50)+SUMIF(E49:E50,"=x",$H49:$H50)+SUMIF(E49:E50,"=x",$I49:$I50)</f>
        <v>1</v>
      </c>
      <c r="F51" s="35">
        <f>SUMIF(F49:F50,"=x",$G49:$G50)+SUMIF(F49:F50,"=x",$H49:$H50)+SUMIF(F49:F50,"=x",$I49:$I50)</f>
        <v>1</v>
      </c>
      <c r="G51" s="105">
        <f>SUM(C51:F51)</f>
        <v>2</v>
      </c>
      <c r="H51" s="105"/>
      <c r="I51" s="105"/>
      <c r="J51" s="105"/>
      <c r="K51" s="105"/>
      <c r="L51" s="105"/>
      <c r="M51" s="98"/>
      <c r="N51" s="98"/>
      <c r="O51" s="98"/>
      <c r="P51" s="98"/>
      <c r="Q51" s="98"/>
      <c r="R51" s="98"/>
      <c r="S51" s="98"/>
    </row>
    <row r="52" spans="1:19" ht="12.75">
      <c r="A52" s="96" t="s">
        <v>16</v>
      </c>
      <c r="B52" s="96"/>
      <c r="C52" s="36">
        <f>SUMIF(C46:C50,"=x",$K46:$K50)</f>
        <v>0</v>
      </c>
      <c r="D52" s="37">
        <f>SUMIF(D46:D50,"=x",$K46:$K50)</f>
        <v>0</v>
      </c>
      <c r="E52" s="37">
        <f>SUMIF(E49:E50,"=x",$K49:$K50)</f>
        <v>6</v>
      </c>
      <c r="F52" s="37">
        <f>SUMIF(F49:F50,"=x",$K49:$K50)</f>
        <v>14</v>
      </c>
      <c r="G52" s="97">
        <f>SUM(C52:F52)</f>
        <v>20</v>
      </c>
      <c r="H52" s="97"/>
      <c r="I52" s="97"/>
      <c r="J52" s="97"/>
      <c r="K52" s="97"/>
      <c r="L52" s="97"/>
      <c r="M52" s="98"/>
      <c r="N52" s="98"/>
      <c r="O52" s="98"/>
      <c r="P52" s="98"/>
      <c r="Q52" s="98"/>
      <c r="R52" s="98"/>
      <c r="S52" s="98"/>
    </row>
    <row r="53" spans="1:19" ht="12.75">
      <c r="A53" s="99" t="s">
        <v>17</v>
      </c>
      <c r="B53" s="99"/>
      <c r="C53" s="38">
        <f>SUMPRODUCT(--(C48:C50="x"),--($L48:$L50="K"))</f>
        <v>0</v>
      </c>
      <c r="D53" s="38">
        <f>SUMPRODUCT(--(D48:D50="x"),--($L48:$L50="K"))</f>
        <v>0</v>
      </c>
      <c r="E53" s="38">
        <f>SUMPRODUCT(--(E48:E50="x"),--($L48:$L50="K"))</f>
        <v>0</v>
      </c>
      <c r="F53" s="38">
        <f>SUMPRODUCT(--(F48:F50="x"),--($L48:$L50="K"))</f>
        <v>0</v>
      </c>
      <c r="G53" s="100">
        <f>SUM(C53:F53)</f>
        <v>0</v>
      </c>
      <c r="H53" s="100"/>
      <c r="I53" s="100"/>
      <c r="J53" s="100"/>
      <c r="K53" s="100"/>
      <c r="L53" s="100"/>
      <c r="M53" s="98"/>
      <c r="N53" s="98"/>
      <c r="O53" s="98"/>
      <c r="P53" s="98"/>
      <c r="Q53" s="98"/>
      <c r="R53" s="98"/>
      <c r="S53" s="98"/>
    </row>
    <row r="54" spans="1:19" ht="12.75">
      <c r="A54" s="106" t="s">
        <v>20</v>
      </c>
      <c r="B54" s="106"/>
      <c r="C54" s="107"/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</row>
    <row r="55" spans="1:19" ht="12.75">
      <c r="A55" s="104" t="s">
        <v>15</v>
      </c>
      <c r="B55" s="104"/>
      <c r="C55" s="34">
        <f aca="true" t="shared" si="0" ref="C55:F56">C11+C23+C45+C51</f>
        <v>20</v>
      </c>
      <c r="D55" s="34">
        <f t="shared" si="0"/>
        <v>20</v>
      </c>
      <c r="E55" s="34">
        <f t="shared" si="0"/>
        <v>12</v>
      </c>
      <c r="F55" s="34">
        <f t="shared" si="0"/>
        <v>1</v>
      </c>
      <c r="G55" s="105">
        <f>SUM(C55:F55)+G29</f>
        <v>65</v>
      </c>
      <c r="H55" s="105"/>
      <c r="I55" s="105"/>
      <c r="J55" s="105"/>
      <c r="K55" s="105"/>
      <c r="L55" s="105"/>
      <c r="M55" s="98"/>
      <c r="N55" s="98"/>
      <c r="O55" s="98"/>
      <c r="P55" s="98"/>
      <c r="Q55" s="98"/>
      <c r="R55" s="98"/>
      <c r="S55" s="98"/>
    </row>
    <row r="56" spans="1:19" ht="12.75">
      <c r="A56" s="96" t="s">
        <v>16</v>
      </c>
      <c r="B56" s="96"/>
      <c r="C56" s="36">
        <f t="shared" si="0"/>
        <v>30</v>
      </c>
      <c r="D56" s="36">
        <f t="shared" si="0"/>
        <v>30</v>
      </c>
      <c r="E56" s="36">
        <f t="shared" si="0"/>
        <v>28</v>
      </c>
      <c r="F56" s="36">
        <f t="shared" si="0"/>
        <v>14</v>
      </c>
      <c r="G56" s="97">
        <f>SUM(C56:F56)+G30</f>
        <v>120</v>
      </c>
      <c r="H56" s="97"/>
      <c r="I56" s="97"/>
      <c r="J56" s="97"/>
      <c r="K56" s="97"/>
      <c r="L56" s="97"/>
      <c r="M56" s="98"/>
      <c r="N56" s="98"/>
      <c r="O56" s="98"/>
      <c r="P56" s="98"/>
      <c r="Q56" s="98"/>
      <c r="R56" s="98"/>
      <c r="S56" s="98"/>
    </row>
    <row r="57" spans="1:19" ht="12.75" customHeight="1">
      <c r="A57" s="99" t="s">
        <v>17</v>
      </c>
      <c r="B57" s="99"/>
      <c r="C57" s="38">
        <f>SUMIF($A4:$A56,$A57,C4:C56)</f>
        <v>7</v>
      </c>
      <c r="D57" s="39">
        <f>SUMIF($A4:$A56,$A57,D4:D56)</f>
        <v>4</v>
      </c>
      <c r="E57" s="39">
        <f>SUMIF($A4:$A56,$A57,E4:E56)</f>
        <v>3</v>
      </c>
      <c r="F57" s="39">
        <f>SUMIF($A4:$A56,$A57,F4:F56)</f>
        <v>0</v>
      </c>
      <c r="G57" s="100">
        <f>SUM(C57:F57)</f>
        <v>14</v>
      </c>
      <c r="H57" s="100"/>
      <c r="I57" s="100"/>
      <c r="J57" s="100"/>
      <c r="K57" s="100"/>
      <c r="L57" s="100"/>
      <c r="M57" s="98"/>
      <c r="N57" s="98"/>
      <c r="O57" s="98"/>
      <c r="P57" s="98"/>
      <c r="Q57" s="98"/>
      <c r="R57" s="98"/>
      <c r="S57" s="98"/>
    </row>
    <row r="58" spans="1:19" ht="20.25" customHeight="1">
      <c r="A58" s="85" t="s">
        <v>195</v>
      </c>
      <c r="B58" s="86"/>
      <c r="C58" s="86"/>
      <c r="D58" s="86"/>
      <c r="E58" s="86"/>
      <c r="F58" s="86"/>
      <c r="G58" s="25"/>
      <c r="H58" s="26"/>
      <c r="I58" s="26"/>
      <c r="J58" s="26"/>
      <c r="K58" s="26"/>
      <c r="L58" s="33"/>
      <c r="M58" s="69"/>
      <c r="N58" s="70"/>
      <c r="O58" s="70"/>
      <c r="P58" s="70"/>
      <c r="Q58" s="27"/>
      <c r="R58" s="27"/>
      <c r="S58" s="89"/>
    </row>
    <row r="59" spans="1:19" ht="12.75">
      <c r="A59" s="41" t="s">
        <v>91</v>
      </c>
      <c r="B59" s="42"/>
      <c r="C59" s="43"/>
      <c r="D59" s="44"/>
      <c r="E59" s="44"/>
      <c r="F59" s="44"/>
      <c r="G59" s="43"/>
      <c r="H59" s="45"/>
      <c r="I59" s="45"/>
      <c r="J59" s="45"/>
      <c r="K59" s="45"/>
      <c r="L59" s="46"/>
      <c r="M59" s="71"/>
      <c r="N59" s="72"/>
      <c r="O59" s="72"/>
      <c r="P59" s="72"/>
      <c r="Q59" s="47"/>
      <c r="R59" s="47"/>
      <c r="S59" s="90"/>
    </row>
    <row r="60" spans="1:19" ht="12.75">
      <c r="A60" s="101" t="s">
        <v>92</v>
      </c>
      <c r="B60" s="101"/>
      <c r="C60" s="102"/>
      <c r="D60" s="102"/>
      <c r="E60" s="102"/>
      <c r="F60" s="102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1:19" ht="12.75" customHeight="1">
      <c r="A61" s="8" t="s">
        <v>93</v>
      </c>
      <c r="B61" s="9" t="s">
        <v>94</v>
      </c>
      <c r="C61" s="10"/>
      <c r="D61" s="11"/>
      <c r="E61" s="11" t="s">
        <v>14</v>
      </c>
      <c r="F61" s="11"/>
      <c r="G61" s="12"/>
      <c r="H61" s="13">
        <v>6</v>
      </c>
      <c r="I61" s="13"/>
      <c r="J61" s="14"/>
      <c r="K61" s="15">
        <v>8</v>
      </c>
      <c r="L61" s="15" t="s">
        <v>19</v>
      </c>
      <c r="M61" s="58"/>
      <c r="N61" s="59"/>
      <c r="O61" s="60"/>
      <c r="P61" s="61"/>
      <c r="Q61" s="16"/>
      <c r="R61" s="16"/>
      <c r="S61" s="92" t="s">
        <v>36</v>
      </c>
    </row>
    <row r="62" spans="1:19" ht="12.75">
      <c r="A62" s="8" t="s">
        <v>187</v>
      </c>
      <c r="B62" s="9" t="s">
        <v>188</v>
      </c>
      <c r="C62" s="10" t="s">
        <v>14</v>
      </c>
      <c r="D62" s="11"/>
      <c r="E62" s="11"/>
      <c r="F62" s="11"/>
      <c r="G62" s="12">
        <v>2</v>
      </c>
      <c r="H62" s="13"/>
      <c r="I62" s="13"/>
      <c r="J62" s="14"/>
      <c r="K62" s="15">
        <v>3</v>
      </c>
      <c r="L62" s="15" t="s">
        <v>18</v>
      </c>
      <c r="M62" s="58"/>
      <c r="N62" s="23"/>
      <c r="O62" s="60"/>
      <c r="P62" s="61"/>
      <c r="Q62" s="16"/>
      <c r="R62" s="16"/>
      <c r="S62" s="92" t="s">
        <v>95</v>
      </c>
    </row>
    <row r="63" spans="1:19" ht="12.75">
      <c r="A63" s="8" t="s">
        <v>96</v>
      </c>
      <c r="B63" s="9" t="s">
        <v>97</v>
      </c>
      <c r="C63" s="10"/>
      <c r="D63" s="11" t="s">
        <v>14</v>
      </c>
      <c r="E63" s="11"/>
      <c r="F63" s="11"/>
      <c r="G63" s="12">
        <v>2</v>
      </c>
      <c r="H63" s="13"/>
      <c r="I63" s="13"/>
      <c r="J63" s="14"/>
      <c r="K63" s="15">
        <v>2</v>
      </c>
      <c r="L63" s="15" t="s">
        <v>18</v>
      </c>
      <c r="M63" s="58"/>
      <c r="N63" s="61"/>
      <c r="O63" s="60"/>
      <c r="P63" s="61"/>
      <c r="Q63" s="16"/>
      <c r="R63" s="16"/>
      <c r="S63" s="92" t="s">
        <v>95</v>
      </c>
    </row>
    <row r="64" spans="1:19" ht="12.75">
      <c r="A64" s="8" t="s">
        <v>98</v>
      </c>
      <c r="B64" s="9" t="s">
        <v>99</v>
      </c>
      <c r="C64" s="10"/>
      <c r="D64" s="11" t="s">
        <v>14</v>
      </c>
      <c r="E64" s="11"/>
      <c r="F64" s="11"/>
      <c r="G64" s="12">
        <v>3</v>
      </c>
      <c r="H64" s="13"/>
      <c r="I64" s="13"/>
      <c r="J64" s="14"/>
      <c r="K64" s="15">
        <v>3</v>
      </c>
      <c r="L64" s="15" t="s">
        <v>18</v>
      </c>
      <c r="M64" s="73" t="s">
        <v>100</v>
      </c>
      <c r="N64" s="63" t="s">
        <v>99</v>
      </c>
      <c r="O64" s="73"/>
      <c r="P64" s="63"/>
      <c r="Q64" s="16"/>
      <c r="R64" s="16"/>
      <c r="S64" s="92" t="s">
        <v>36</v>
      </c>
    </row>
    <row r="65" spans="1:19" ht="12.75">
      <c r="A65" s="8" t="s">
        <v>100</v>
      </c>
      <c r="B65" s="9" t="s">
        <v>99</v>
      </c>
      <c r="C65" s="10"/>
      <c r="D65" s="11" t="s">
        <v>14</v>
      </c>
      <c r="E65" s="11"/>
      <c r="F65" s="11"/>
      <c r="G65" s="12"/>
      <c r="H65" s="13">
        <v>1</v>
      </c>
      <c r="I65" s="13"/>
      <c r="J65" s="14"/>
      <c r="K65" s="15">
        <v>2</v>
      </c>
      <c r="L65" s="15" t="s">
        <v>19</v>
      </c>
      <c r="M65" s="60" t="s">
        <v>22</v>
      </c>
      <c r="N65" s="64" t="s">
        <v>23</v>
      </c>
      <c r="O65" s="60"/>
      <c r="P65" s="61"/>
      <c r="Q65" s="16"/>
      <c r="R65" s="16"/>
      <c r="S65" s="92" t="s">
        <v>36</v>
      </c>
    </row>
    <row r="66" spans="1:19" ht="12.75">
      <c r="A66" s="8" t="s">
        <v>101</v>
      </c>
      <c r="B66" s="9" t="s">
        <v>102</v>
      </c>
      <c r="C66" s="10"/>
      <c r="D66" s="11" t="s">
        <v>14</v>
      </c>
      <c r="E66" s="11"/>
      <c r="F66" s="11"/>
      <c r="G66" s="12">
        <v>2</v>
      </c>
      <c r="H66" s="13"/>
      <c r="I66" s="13"/>
      <c r="J66" s="14"/>
      <c r="K66" s="15">
        <v>2</v>
      </c>
      <c r="L66" s="15" t="s">
        <v>103</v>
      </c>
      <c r="M66" s="58"/>
      <c r="N66" s="64"/>
      <c r="O66" s="60"/>
      <c r="P66" s="61"/>
      <c r="Q66" s="16"/>
      <c r="R66" s="16"/>
      <c r="S66" s="92" t="s">
        <v>24</v>
      </c>
    </row>
    <row r="67" spans="1:19" ht="12.75">
      <c r="A67" s="8" t="s">
        <v>104</v>
      </c>
      <c r="B67" s="9" t="s">
        <v>105</v>
      </c>
      <c r="C67" s="10"/>
      <c r="D67" s="11"/>
      <c r="E67" s="11" t="s">
        <v>14</v>
      </c>
      <c r="F67" s="11"/>
      <c r="G67" s="12">
        <v>2</v>
      </c>
      <c r="H67" s="13"/>
      <c r="I67" s="13"/>
      <c r="J67" s="14"/>
      <c r="K67" s="15">
        <v>2</v>
      </c>
      <c r="L67" s="15" t="s">
        <v>18</v>
      </c>
      <c r="M67" s="60" t="s">
        <v>98</v>
      </c>
      <c r="N67" s="64" t="s">
        <v>99</v>
      </c>
      <c r="O67" s="60" t="s">
        <v>106</v>
      </c>
      <c r="P67" s="61" t="s">
        <v>107</v>
      </c>
      <c r="Q67" s="16"/>
      <c r="R67" s="16"/>
      <c r="S67" s="92" t="s">
        <v>36</v>
      </c>
    </row>
    <row r="68" spans="1:19" ht="12.75">
      <c r="A68" s="8" t="s">
        <v>106</v>
      </c>
      <c r="B68" s="9" t="s">
        <v>107</v>
      </c>
      <c r="C68" s="10"/>
      <c r="D68" s="11" t="s">
        <v>14</v>
      </c>
      <c r="E68" s="11"/>
      <c r="F68" s="11"/>
      <c r="G68" s="12">
        <v>3</v>
      </c>
      <c r="H68" s="13"/>
      <c r="I68" s="13"/>
      <c r="J68" s="14"/>
      <c r="K68" s="15">
        <v>3</v>
      </c>
      <c r="L68" s="15" t="s">
        <v>108</v>
      </c>
      <c r="M68" s="58"/>
      <c r="N68" s="59"/>
      <c r="O68" s="60"/>
      <c r="P68" s="78"/>
      <c r="Q68" s="16"/>
      <c r="R68" s="16"/>
      <c r="S68" s="92" t="s">
        <v>109</v>
      </c>
    </row>
    <row r="69" spans="1:19" ht="12.75">
      <c r="A69" s="8" t="s">
        <v>189</v>
      </c>
      <c r="B69" s="9" t="s">
        <v>107</v>
      </c>
      <c r="C69" s="10"/>
      <c r="D69" s="11" t="s">
        <v>14</v>
      </c>
      <c r="E69" s="11"/>
      <c r="F69" s="11"/>
      <c r="G69" s="12"/>
      <c r="H69" s="13">
        <v>1</v>
      </c>
      <c r="I69" s="13"/>
      <c r="J69" s="14"/>
      <c r="K69" s="15">
        <v>1</v>
      </c>
      <c r="L69" s="15" t="s">
        <v>19</v>
      </c>
      <c r="M69" s="58"/>
      <c r="N69" s="59"/>
      <c r="O69" s="60"/>
      <c r="P69" s="78"/>
      <c r="Q69" s="16"/>
      <c r="R69" s="16"/>
      <c r="S69" s="92" t="s">
        <v>109</v>
      </c>
    </row>
    <row r="70" spans="1:19" ht="12.75">
      <c r="A70" s="8" t="s">
        <v>110</v>
      </c>
      <c r="B70" s="9" t="s">
        <v>111</v>
      </c>
      <c r="C70" s="10"/>
      <c r="D70" s="11"/>
      <c r="E70" s="11" t="s">
        <v>14</v>
      </c>
      <c r="F70" s="11"/>
      <c r="G70" s="12">
        <v>2</v>
      </c>
      <c r="H70" s="13"/>
      <c r="I70" s="13"/>
      <c r="J70" s="14"/>
      <c r="K70" s="15">
        <v>2</v>
      </c>
      <c r="L70" s="15" t="s">
        <v>18</v>
      </c>
      <c r="M70" s="58"/>
      <c r="N70" s="23"/>
      <c r="O70" s="60"/>
      <c r="P70" s="61"/>
      <c r="Q70" s="16"/>
      <c r="R70" s="16"/>
      <c r="S70" s="92" t="s">
        <v>112</v>
      </c>
    </row>
    <row r="71" spans="1:19" ht="12.75">
      <c r="A71" s="8" t="s">
        <v>113</v>
      </c>
      <c r="B71" s="9" t="s">
        <v>114</v>
      </c>
      <c r="C71" s="10"/>
      <c r="D71" s="11"/>
      <c r="E71" s="11" t="s">
        <v>14</v>
      </c>
      <c r="F71" s="11"/>
      <c r="G71" s="12">
        <v>2</v>
      </c>
      <c r="H71" s="13"/>
      <c r="I71" s="13"/>
      <c r="J71" s="14"/>
      <c r="K71" s="15">
        <v>2</v>
      </c>
      <c r="L71" s="15" t="s">
        <v>103</v>
      </c>
      <c r="M71" s="58"/>
      <c r="N71" s="23"/>
      <c r="O71" s="60"/>
      <c r="P71" s="61"/>
      <c r="Q71" s="16"/>
      <c r="R71" s="16"/>
      <c r="S71" s="92" t="s">
        <v>115</v>
      </c>
    </row>
    <row r="72" spans="1:19" ht="12.75">
      <c r="A72" s="8" t="s">
        <v>116</v>
      </c>
      <c r="B72" s="9" t="s">
        <v>117</v>
      </c>
      <c r="C72" s="10"/>
      <c r="D72" s="11" t="s">
        <v>14</v>
      </c>
      <c r="E72" s="11"/>
      <c r="F72" s="11"/>
      <c r="G72" s="12"/>
      <c r="H72" s="13">
        <v>2</v>
      </c>
      <c r="I72" s="13"/>
      <c r="J72" s="14"/>
      <c r="K72" s="15">
        <v>3</v>
      </c>
      <c r="L72" s="15" t="s">
        <v>19</v>
      </c>
      <c r="M72" s="58"/>
      <c r="N72" s="23"/>
      <c r="O72" s="60"/>
      <c r="P72" s="61"/>
      <c r="Q72" s="16"/>
      <c r="R72" s="16"/>
      <c r="S72" s="92" t="s">
        <v>118</v>
      </c>
    </row>
    <row r="73" spans="1:19" ht="12.75">
      <c r="A73" s="8" t="s">
        <v>119</v>
      </c>
      <c r="B73" s="9" t="s">
        <v>120</v>
      </c>
      <c r="C73" s="10"/>
      <c r="D73" s="11" t="s">
        <v>14</v>
      </c>
      <c r="E73" s="11"/>
      <c r="F73" s="11"/>
      <c r="G73" s="12"/>
      <c r="H73" s="13">
        <v>2</v>
      </c>
      <c r="I73" s="13"/>
      <c r="J73" s="14"/>
      <c r="K73" s="15">
        <v>2</v>
      </c>
      <c r="L73" s="15" t="s">
        <v>19</v>
      </c>
      <c r="M73" s="58"/>
      <c r="N73" s="23"/>
      <c r="O73" s="60"/>
      <c r="P73" s="61"/>
      <c r="Q73" s="16"/>
      <c r="R73" s="16"/>
      <c r="S73" s="92" t="s">
        <v>55</v>
      </c>
    </row>
    <row r="74" spans="1:19" ht="12.75">
      <c r="A74" s="8" t="s">
        <v>121</v>
      </c>
      <c r="B74" s="9" t="s">
        <v>122</v>
      </c>
      <c r="C74" s="10"/>
      <c r="D74" s="11"/>
      <c r="E74" s="11" t="s">
        <v>14</v>
      </c>
      <c r="F74" s="11"/>
      <c r="G74" s="12"/>
      <c r="H74" s="13">
        <v>2</v>
      </c>
      <c r="I74" s="13"/>
      <c r="J74" s="14"/>
      <c r="K74" s="15">
        <v>5</v>
      </c>
      <c r="L74" s="15" t="s">
        <v>19</v>
      </c>
      <c r="M74" s="60" t="s">
        <v>119</v>
      </c>
      <c r="N74" s="23" t="s">
        <v>120</v>
      </c>
      <c r="O74" s="60"/>
      <c r="P74" s="61"/>
      <c r="Q74" s="16"/>
      <c r="R74" s="16"/>
      <c r="S74" s="92" t="s">
        <v>55</v>
      </c>
    </row>
    <row r="75" spans="1:19" ht="12.75">
      <c r="A75" s="104" t="s">
        <v>15</v>
      </c>
      <c r="B75" s="104"/>
      <c r="C75" s="34">
        <f>SUMIF(C61:C74,"=x",$G61:$G74)+SUMIF(C61:C74,"=x",$H61:$H74)+SUMIF(C61:C74,"=x",$I61:$I74)</f>
        <v>2</v>
      </c>
      <c r="D75" s="35">
        <f>SUMIF(D61:D74,"=x",$G61:$G74)+SUMIF(D61:D74,"=x",$H61:$H74)+SUMIF(D61:D74,"=x",$I61:$I74)</f>
        <v>16</v>
      </c>
      <c r="E75" s="35">
        <f>SUMIF(E61:E74,"=x",$G61:$G74)+SUMIF(E61:E74,"=x",$H61:$H74)+SUMIF(E61:E74,"=x",$I61:$I74)</f>
        <v>14</v>
      </c>
      <c r="F75" s="35">
        <f>SUMIF(F61:F74,"=x",$G61:$G74)+SUMIF(F61:F74,"=x",$H61:$H74)+SUMIF(F61:F74,"=x",$I61:$I74)</f>
        <v>0</v>
      </c>
      <c r="G75" s="105">
        <f>SUM(C75:F75)</f>
        <v>32</v>
      </c>
      <c r="H75" s="105"/>
      <c r="I75" s="105"/>
      <c r="J75" s="105"/>
      <c r="K75" s="105"/>
      <c r="L75" s="105"/>
      <c r="M75" s="98"/>
      <c r="N75" s="98"/>
      <c r="O75" s="98"/>
      <c r="P75" s="98"/>
      <c r="Q75" s="98"/>
      <c r="R75" s="98"/>
      <c r="S75" s="98"/>
    </row>
    <row r="76" spans="1:19" ht="12.75">
      <c r="A76" s="96" t="s">
        <v>16</v>
      </c>
      <c r="B76" s="96"/>
      <c r="C76" s="36">
        <f>SUMIF(C61:C74,"=x",$K61:$K74)</f>
        <v>3</v>
      </c>
      <c r="D76" s="37">
        <f>SUMIF(D61:D74,"=x",$K61:$K74)</f>
        <v>18</v>
      </c>
      <c r="E76" s="37">
        <f>SUMIF(E61:E74,"=x",$K61:$K74)</f>
        <v>19</v>
      </c>
      <c r="F76" s="37">
        <f>SUMIF(F61:F74,"=x",$K61:$K74)</f>
        <v>0</v>
      </c>
      <c r="G76" s="97">
        <f>SUM(C76:F76)</f>
        <v>40</v>
      </c>
      <c r="H76" s="97"/>
      <c r="I76" s="97"/>
      <c r="J76" s="97"/>
      <c r="K76" s="97"/>
      <c r="L76" s="97"/>
      <c r="M76" s="98"/>
      <c r="N76" s="98"/>
      <c r="O76" s="98"/>
      <c r="P76" s="98"/>
      <c r="Q76" s="98"/>
      <c r="R76" s="98"/>
      <c r="S76" s="98"/>
    </row>
    <row r="77" spans="1:19" ht="12.75">
      <c r="A77" s="99" t="s">
        <v>17</v>
      </c>
      <c r="B77" s="99"/>
      <c r="C77" s="38">
        <f>SUMPRODUCT(--(C61:C74="x"),--($L61:$L74="K"))</f>
        <v>1</v>
      </c>
      <c r="D77" s="38">
        <f>SUMPRODUCT(--(D61:D74="x"),--($L61:$L74="K"))</f>
        <v>2</v>
      </c>
      <c r="E77" s="38">
        <f>SUMPRODUCT(--(E61:E74="x"),--($L61:$L74="K"))</f>
        <v>2</v>
      </c>
      <c r="F77" s="39">
        <f>SUMPRODUCT(--(F$6:F$10="x"),--($L$6:$L$10="K"))</f>
        <v>0</v>
      </c>
      <c r="G77" s="100">
        <f>SUM(C77:F77)</f>
        <v>5</v>
      </c>
      <c r="H77" s="100"/>
      <c r="I77" s="100"/>
      <c r="J77" s="100"/>
      <c r="K77" s="100"/>
      <c r="L77" s="100"/>
      <c r="M77" s="98"/>
      <c r="N77" s="98"/>
      <c r="O77" s="98"/>
      <c r="P77" s="98"/>
      <c r="Q77" s="98"/>
      <c r="R77" s="98"/>
      <c r="S77" s="98"/>
    </row>
    <row r="78" spans="1:19" ht="12.75">
      <c r="A78" s="48" t="s">
        <v>123</v>
      </c>
      <c r="B78" s="49"/>
      <c r="C78" s="50"/>
      <c r="D78" s="51"/>
      <c r="E78" s="51"/>
      <c r="F78" s="51"/>
      <c r="G78" s="52"/>
      <c r="H78" s="53"/>
      <c r="I78" s="53"/>
      <c r="J78" s="53"/>
      <c r="K78" s="53"/>
      <c r="L78" s="54"/>
      <c r="M78" s="75"/>
      <c r="N78" s="49"/>
      <c r="O78" s="76"/>
      <c r="P78" s="77"/>
      <c r="Q78" s="55"/>
      <c r="R78" s="55"/>
      <c r="S78" s="91"/>
    </row>
    <row r="79" spans="1:19" ht="12.75">
      <c r="A79" s="8" t="s">
        <v>124</v>
      </c>
      <c r="B79" s="9" t="s">
        <v>88</v>
      </c>
      <c r="C79" s="10"/>
      <c r="D79" s="11"/>
      <c r="E79" s="11" t="s">
        <v>14</v>
      </c>
      <c r="F79" s="11"/>
      <c r="G79" s="12"/>
      <c r="H79" s="13">
        <v>1</v>
      </c>
      <c r="I79" s="13"/>
      <c r="J79" s="14"/>
      <c r="K79" s="15">
        <v>6</v>
      </c>
      <c r="L79" s="15" t="s">
        <v>19</v>
      </c>
      <c r="M79" s="58"/>
      <c r="N79" s="23"/>
      <c r="O79" s="60"/>
      <c r="P79" s="61"/>
      <c r="Q79" s="16"/>
      <c r="R79" s="16"/>
      <c r="S79" s="17" t="s">
        <v>33</v>
      </c>
    </row>
    <row r="80" spans="1:19" ht="12.75">
      <c r="A80" s="8" t="s">
        <v>125</v>
      </c>
      <c r="B80" s="9" t="s">
        <v>90</v>
      </c>
      <c r="C80" s="10"/>
      <c r="D80" s="11"/>
      <c r="E80" s="11"/>
      <c r="F80" s="11" t="s">
        <v>14</v>
      </c>
      <c r="G80" s="12"/>
      <c r="H80" s="13">
        <v>1</v>
      </c>
      <c r="I80" s="13"/>
      <c r="J80" s="14"/>
      <c r="K80" s="15">
        <v>14</v>
      </c>
      <c r="L80" s="15" t="s">
        <v>19</v>
      </c>
      <c r="M80" s="82" t="s">
        <v>124</v>
      </c>
      <c r="N80" s="83" t="s">
        <v>88</v>
      </c>
      <c r="O80" s="60"/>
      <c r="P80" s="61"/>
      <c r="Q80" s="16"/>
      <c r="R80" s="16"/>
      <c r="S80" s="17" t="s">
        <v>33</v>
      </c>
    </row>
    <row r="81" spans="1:19" ht="12.75">
      <c r="A81" s="104" t="s">
        <v>15</v>
      </c>
      <c r="B81" s="104"/>
      <c r="C81" s="35">
        <f>SUMIF(C79:C80,"=x",$G79:$G80)+SUMIF(C79:C80,"=x",$H79:$H80)+SUMIF(C79:C80,"=x",$I79:$I80)</f>
        <v>0</v>
      </c>
      <c r="D81" s="35">
        <f>SUMIF(D79:D80,"=x",$G79:$G80)+SUMIF(D79:D80,"=x",$H79:$H80)+SUMIF(D79:D80,"=x",$I79:$I80)</f>
        <v>0</v>
      </c>
      <c r="E81" s="35">
        <f>SUMIF(E79:E80,"=x",$G79:$G80)+SUMIF(E79:E80,"=x",$H79:$H80)+SUMIF(E79:E80,"=x",$I79:$I80)</f>
        <v>1</v>
      </c>
      <c r="F81" s="35">
        <f>SUMIF(F79:F80,"=x",$G79:$G80)+SUMIF(F79:F80,"=x",$H79:$H80)+SUMIF(F79:F80,"=x",$I79:$I80)</f>
        <v>1</v>
      </c>
      <c r="G81" s="105">
        <f>SUM(C81:F81)</f>
        <v>2</v>
      </c>
      <c r="H81" s="105"/>
      <c r="I81" s="105"/>
      <c r="J81" s="105"/>
      <c r="K81" s="105"/>
      <c r="L81" s="105"/>
      <c r="M81" s="98"/>
      <c r="N81" s="98"/>
      <c r="O81" s="98"/>
      <c r="P81" s="98"/>
      <c r="Q81" s="98"/>
      <c r="R81" s="98"/>
      <c r="S81" s="98"/>
    </row>
    <row r="82" spans="1:19" ht="12.75">
      <c r="A82" s="96" t="s">
        <v>16</v>
      </c>
      <c r="B82" s="96"/>
      <c r="C82" s="36">
        <f>SUMIF(C76:C80,"=x",$K76:$K80)</f>
        <v>0</v>
      </c>
      <c r="D82" s="37">
        <f>SUMIF(D76:D80,"=x",$K76:$K80)</f>
        <v>0</v>
      </c>
      <c r="E82" s="37">
        <f>SUMIF(E79:E80,"=x",$K79:$K80)</f>
        <v>6</v>
      </c>
      <c r="F82" s="37">
        <f>SUMIF(F79:F80,"=x",$K79:$K80)</f>
        <v>14</v>
      </c>
      <c r="G82" s="97">
        <f>SUM(C82:F82)</f>
        <v>20</v>
      </c>
      <c r="H82" s="97"/>
      <c r="I82" s="97"/>
      <c r="J82" s="97"/>
      <c r="K82" s="97"/>
      <c r="L82" s="97"/>
      <c r="M82" s="98"/>
      <c r="N82" s="98"/>
      <c r="O82" s="98"/>
      <c r="P82" s="98"/>
      <c r="Q82" s="98"/>
      <c r="R82" s="98"/>
      <c r="S82" s="98"/>
    </row>
    <row r="83" spans="1:19" ht="12.75">
      <c r="A83" s="99" t="s">
        <v>17</v>
      </c>
      <c r="B83" s="99"/>
      <c r="C83" s="38">
        <f>SUMPRODUCT(--(C78:C80="x"),--($L78:$L80="K"))</f>
        <v>0</v>
      </c>
      <c r="D83" s="38">
        <f>SUMPRODUCT(--(D78:D80="x"),--($L78:$L80="K"))</f>
        <v>0</v>
      </c>
      <c r="E83" s="38">
        <f>SUMPRODUCT(--(E78:E80="x"),--($L78:$L80="K"))</f>
        <v>0</v>
      </c>
      <c r="F83" s="38">
        <f>SUMPRODUCT(--(F78:F80="x"),--($L78:$L80="K"))</f>
        <v>0</v>
      </c>
      <c r="G83" s="100">
        <f>SUM(C83:F83)</f>
        <v>0</v>
      </c>
      <c r="H83" s="100"/>
      <c r="I83" s="100"/>
      <c r="J83" s="100"/>
      <c r="K83" s="100"/>
      <c r="L83" s="100"/>
      <c r="M83" s="98"/>
      <c r="N83" s="98"/>
      <c r="O83" s="98"/>
      <c r="P83" s="98"/>
      <c r="Q83" s="98"/>
      <c r="R83" s="98"/>
      <c r="S83" s="98"/>
    </row>
    <row r="84" spans="1:19" ht="12.75">
      <c r="A84" s="101" t="s">
        <v>20</v>
      </c>
      <c r="B84" s="101"/>
      <c r="C84" s="102"/>
      <c r="D84" s="102"/>
      <c r="E84" s="102"/>
      <c r="F84" s="102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1:19" ht="12.75">
      <c r="A85" s="104" t="s">
        <v>15</v>
      </c>
      <c r="B85" s="104"/>
      <c r="C85" s="34">
        <f aca="true" t="shared" si="1" ref="C85:F87">C11+C23+C75+C81</f>
        <v>22</v>
      </c>
      <c r="D85" s="34">
        <f t="shared" si="1"/>
        <v>20</v>
      </c>
      <c r="E85" s="34">
        <f t="shared" si="1"/>
        <v>19</v>
      </c>
      <c r="F85" s="34">
        <f t="shared" si="1"/>
        <v>1</v>
      </c>
      <c r="G85" s="105">
        <f>SUM(C85:F85)+G29</f>
        <v>74</v>
      </c>
      <c r="H85" s="105"/>
      <c r="I85" s="105"/>
      <c r="J85" s="105"/>
      <c r="K85" s="105"/>
      <c r="L85" s="105"/>
      <c r="M85" s="98"/>
      <c r="N85" s="98"/>
      <c r="O85" s="98"/>
      <c r="P85" s="98"/>
      <c r="Q85" s="98"/>
      <c r="R85" s="98"/>
      <c r="S85" s="98"/>
    </row>
    <row r="86" spans="1:19" ht="12.75">
      <c r="A86" s="96" t="s">
        <v>16</v>
      </c>
      <c r="B86" s="96"/>
      <c r="C86" s="36">
        <f t="shared" si="1"/>
        <v>33</v>
      </c>
      <c r="D86" s="36">
        <f t="shared" si="1"/>
        <v>24</v>
      </c>
      <c r="E86" s="36">
        <f t="shared" si="1"/>
        <v>31</v>
      </c>
      <c r="F86" s="36">
        <f t="shared" si="1"/>
        <v>14</v>
      </c>
      <c r="G86" s="97">
        <f>SUM(C86:F86)+G30</f>
        <v>120</v>
      </c>
      <c r="H86" s="97"/>
      <c r="I86" s="97"/>
      <c r="J86" s="97"/>
      <c r="K86" s="97"/>
      <c r="L86" s="97"/>
      <c r="M86" s="98"/>
      <c r="N86" s="98"/>
      <c r="O86" s="98"/>
      <c r="P86" s="98"/>
      <c r="Q86" s="98"/>
      <c r="R86" s="98"/>
      <c r="S86" s="98"/>
    </row>
    <row r="87" spans="1:19" ht="12.75">
      <c r="A87" s="99" t="s">
        <v>17</v>
      </c>
      <c r="B87" s="99"/>
      <c r="C87" s="38">
        <f t="shared" si="1"/>
        <v>8</v>
      </c>
      <c r="D87" s="38">
        <f t="shared" si="1"/>
        <v>4</v>
      </c>
      <c r="E87" s="38">
        <f t="shared" si="1"/>
        <v>4</v>
      </c>
      <c r="F87" s="38">
        <f t="shared" si="1"/>
        <v>0</v>
      </c>
      <c r="G87" s="100">
        <f>SUM(C87:F87)</f>
        <v>16</v>
      </c>
      <c r="H87" s="100"/>
      <c r="I87" s="100"/>
      <c r="J87" s="100"/>
      <c r="K87" s="100"/>
      <c r="L87" s="100"/>
      <c r="M87" s="98"/>
      <c r="N87" s="98"/>
      <c r="O87" s="98"/>
      <c r="P87" s="98"/>
      <c r="Q87" s="98"/>
      <c r="R87" s="98"/>
      <c r="S87" s="98"/>
    </row>
    <row r="88" spans="1:19" ht="12.75">
      <c r="A88" s="101" t="s">
        <v>126</v>
      </c>
      <c r="B88" s="101"/>
      <c r="C88" s="102"/>
      <c r="D88" s="102"/>
      <c r="E88" s="102"/>
      <c r="F88" s="102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1:19" ht="12.75">
      <c r="A89" s="17" t="s">
        <v>127</v>
      </c>
      <c r="B89" s="9" t="s">
        <v>128</v>
      </c>
      <c r="C89" s="10"/>
      <c r="D89" s="11"/>
      <c r="E89" s="11" t="s">
        <v>14</v>
      </c>
      <c r="F89" s="11"/>
      <c r="G89" s="12"/>
      <c r="H89" s="13">
        <v>2</v>
      </c>
      <c r="I89" s="13"/>
      <c r="J89" s="14"/>
      <c r="K89" s="15">
        <v>2</v>
      </c>
      <c r="L89" s="15" t="s">
        <v>19</v>
      </c>
      <c r="M89" s="58"/>
      <c r="N89" s="59"/>
      <c r="O89" s="60"/>
      <c r="P89" s="61"/>
      <c r="Q89" s="16"/>
      <c r="R89" s="16"/>
      <c r="S89" s="92" t="s">
        <v>30</v>
      </c>
    </row>
    <row r="90" spans="1:19" ht="12.75">
      <c r="A90" s="17" t="s">
        <v>129</v>
      </c>
      <c r="B90" s="9" t="s">
        <v>130</v>
      </c>
      <c r="C90" s="10"/>
      <c r="D90" s="11"/>
      <c r="E90" s="11"/>
      <c r="F90" s="11" t="s">
        <v>14</v>
      </c>
      <c r="G90" s="12">
        <v>2</v>
      </c>
      <c r="H90" s="13"/>
      <c r="I90" s="13"/>
      <c r="J90" s="14"/>
      <c r="K90" s="15">
        <v>2</v>
      </c>
      <c r="L90" s="15" t="s">
        <v>103</v>
      </c>
      <c r="M90" s="58"/>
      <c r="N90" s="59"/>
      <c r="O90" s="60"/>
      <c r="P90" s="61"/>
      <c r="Q90" s="16"/>
      <c r="R90" s="16"/>
      <c r="S90" s="92" t="s">
        <v>131</v>
      </c>
    </row>
    <row r="91" spans="1:19" ht="12.75">
      <c r="A91" s="87" t="s">
        <v>196</v>
      </c>
      <c r="B91" s="9" t="s">
        <v>132</v>
      </c>
      <c r="C91" s="10"/>
      <c r="D91" s="11"/>
      <c r="E91" s="11" t="s">
        <v>14</v>
      </c>
      <c r="F91" s="11"/>
      <c r="G91" s="12">
        <v>2</v>
      </c>
      <c r="H91" s="13"/>
      <c r="I91" s="13"/>
      <c r="J91" s="14"/>
      <c r="K91" s="81">
        <v>3</v>
      </c>
      <c r="L91" s="15" t="s">
        <v>18</v>
      </c>
      <c r="M91" s="58"/>
      <c r="N91" s="94"/>
      <c r="O91" s="60"/>
      <c r="P91" s="61"/>
      <c r="Q91" s="16"/>
      <c r="R91" s="16"/>
      <c r="S91" s="92" t="s">
        <v>133</v>
      </c>
    </row>
    <row r="92" spans="1:19" ht="12.75">
      <c r="A92" s="87" t="s">
        <v>197</v>
      </c>
      <c r="B92" s="9" t="s">
        <v>134</v>
      </c>
      <c r="C92" s="10"/>
      <c r="D92" s="11"/>
      <c r="E92" s="11"/>
      <c r="F92" s="11" t="s">
        <v>14</v>
      </c>
      <c r="G92" s="12">
        <v>2</v>
      </c>
      <c r="H92" s="13"/>
      <c r="I92" s="13"/>
      <c r="J92" s="14"/>
      <c r="K92" s="15">
        <v>2</v>
      </c>
      <c r="L92" s="81" t="s">
        <v>18</v>
      </c>
      <c r="M92" s="58"/>
      <c r="N92" s="95"/>
      <c r="O92" s="60"/>
      <c r="P92" s="61"/>
      <c r="Q92" s="16"/>
      <c r="R92" s="16"/>
      <c r="S92" s="93" t="s">
        <v>133</v>
      </c>
    </row>
    <row r="93" spans="1:19" ht="12.75">
      <c r="A93" s="87" t="s">
        <v>198</v>
      </c>
      <c r="B93" s="9" t="s">
        <v>134</v>
      </c>
      <c r="C93" s="10"/>
      <c r="D93" s="11"/>
      <c r="E93" s="11"/>
      <c r="F93" s="11" t="s">
        <v>14</v>
      </c>
      <c r="G93" s="12"/>
      <c r="H93" s="13">
        <v>4</v>
      </c>
      <c r="I93" s="13"/>
      <c r="J93" s="14"/>
      <c r="K93" s="15">
        <v>5</v>
      </c>
      <c r="L93" s="15" t="s">
        <v>19</v>
      </c>
      <c r="M93" s="58"/>
      <c r="N93" s="23"/>
      <c r="O93" s="60"/>
      <c r="P93" s="61"/>
      <c r="Q93" s="16"/>
      <c r="R93" s="16"/>
      <c r="S93" s="93" t="s">
        <v>199</v>
      </c>
    </row>
    <row r="94" spans="1:19" ht="12.75">
      <c r="A94" s="84" t="s">
        <v>193</v>
      </c>
      <c r="B94" s="9" t="s">
        <v>135</v>
      </c>
      <c r="C94" s="10"/>
      <c r="D94" s="11"/>
      <c r="E94" s="11"/>
      <c r="F94" s="11" t="s">
        <v>14</v>
      </c>
      <c r="G94" s="12">
        <v>2</v>
      </c>
      <c r="H94" s="13"/>
      <c r="I94" s="13"/>
      <c r="J94" s="14"/>
      <c r="K94" s="15">
        <v>2</v>
      </c>
      <c r="L94" s="15" t="s">
        <v>18</v>
      </c>
      <c r="M94" s="58"/>
      <c r="N94" s="61"/>
      <c r="O94" s="60"/>
      <c r="P94" s="61"/>
      <c r="Q94" s="16"/>
      <c r="R94" s="16"/>
      <c r="S94" s="92" t="s">
        <v>136</v>
      </c>
    </row>
    <row r="95" spans="1:19" ht="12.75">
      <c r="A95" s="17" t="s">
        <v>137</v>
      </c>
      <c r="B95" s="9" t="s">
        <v>138</v>
      </c>
      <c r="C95" s="10"/>
      <c r="D95" s="11"/>
      <c r="E95" s="11"/>
      <c r="F95" s="11" t="s">
        <v>14</v>
      </c>
      <c r="G95" s="12">
        <v>2</v>
      </c>
      <c r="H95" s="13"/>
      <c r="I95" s="13"/>
      <c r="J95" s="14"/>
      <c r="K95" s="15">
        <v>2</v>
      </c>
      <c r="L95" s="15" t="s">
        <v>103</v>
      </c>
      <c r="M95" s="58"/>
      <c r="N95" s="78"/>
      <c r="O95" s="60"/>
      <c r="P95" s="61"/>
      <c r="Q95" s="16"/>
      <c r="R95" s="16"/>
      <c r="S95" s="92" t="s">
        <v>139</v>
      </c>
    </row>
    <row r="96" spans="1:19" ht="12.75">
      <c r="A96" s="17" t="s">
        <v>140</v>
      </c>
      <c r="B96" s="9" t="s">
        <v>141</v>
      </c>
      <c r="C96" s="10"/>
      <c r="D96" s="11"/>
      <c r="E96" s="11" t="s">
        <v>14</v>
      </c>
      <c r="F96" s="11"/>
      <c r="G96" s="12">
        <v>2</v>
      </c>
      <c r="H96" s="13"/>
      <c r="I96" s="13"/>
      <c r="J96" s="14"/>
      <c r="K96" s="15">
        <v>2</v>
      </c>
      <c r="L96" s="15" t="s">
        <v>103</v>
      </c>
      <c r="M96" s="58"/>
      <c r="N96" s="61"/>
      <c r="O96" s="60"/>
      <c r="P96" s="61"/>
      <c r="Q96" s="16"/>
      <c r="R96" s="16"/>
      <c r="S96" s="92" t="s">
        <v>33</v>
      </c>
    </row>
    <row r="97" spans="1:19" ht="12.75">
      <c r="A97" s="17" t="s">
        <v>142</v>
      </c>
      <c r="B97" s="9" t="s">
        <v>143</v>
      </c>
      <c r="C97" s="10"/>
      <c r="D97" s="11"/>
      <c r="E97" s="11" t="s">
        <v>14</v>
      </c>
      <c r="F97" s="11"/>
      <c r="G97" s="12">
        <v>2</v>
      </c>
      <c r="H97" s="13"/>
      <c r="I97" s="13"/>
      <c r="J97" s="14"/>
      <c r="K97" s="15">
        <v>2</v>
      </c>
      <c r="L97" s="15" t="s">
        <v>18</v>
      </c>
      <c r="M97" s="58"/>
      <c r="N97" s="61"/>
      <c r="O97" s="60"/>
      <c r="P97" s="61"/>
      <c r="Q97" s="16"/>
      <c r="R97" s="16"/>
      <c r="S97" s="92" t="s">
        <v>144</v>
      </c>
    </row>
    <row r="98" spans="1:19" ht="12.75">
      <c r="A98" s="17" t="s">
        <v>145</v>
      </c>
      <c r="B98" s="9" t="s">
        <v>146</v>
      </c>
      <c r="C98" s="10"/>
      <c r="D98" s="11"/>
      <c r="E98" s="11"/>
      <c r="F98" s="11" t="s">
        <v>14</v>
      </c>
      <c r="G98" s="12">
        <v>2</v>
      </c>
      <c r="H98" s="13"/>
      <c r="I98" s="13"/>
      <c r="J98" s="14"/>
      <c r="K98" s="15">
        <v>2</v>
      </c>
      <c r="L98" s="15" t="s">
        <v>18</v>
      </c>
      <c r="M98" s="60" t="s">
        <v>22</v>
      </c>
      <c r="N98" s="64" t="s">
        <v>23</v>
      </c>
      <c r="O98" s="60"/>
      <c r="P98" s="61"/>
      <c r="Q98" s="16"/>
      <c r="R98" s="16"/>
      <c r="S98" s="92" t="s">
        <v>24</v>
      </c>
    </row>
    <row r="99" spans="1:19" ht="12.75">
      <c r="A99" s="17" t="s">
        <v>147</v>
      </c>
      <c r="B99" s="9" t="s">
        <v>148</v>
      </c>
      <c r="C99" s="10"/>
      <c r="D99" s="11"/>
      <c r="E99" s="11"/>
      <c r="F99" s="11" t="s">
        <v>14</v>
      </c>
      <c r="G99" s="12">
        <v>2</v>
      </c>
      <c r="H99" s="13"/>
      <c r="I99" s="13"/>
      <c r="J99" s="14"/>
      <c r="K99" s="15">
        <v>2</v>
      </c>
      <c r="L99" s="15" t="s">
        <v>18</v>
      </c>
      <c r="M99" s="58"/>
      <c r="N99" s="23"/>
      <c r="O99" s="60"/>
      <c r="P99" s="61"/>
      <c r="Q99" s="16"/>
      <c r="R99" s="16"/>
      <c r="S99" s="92" t="s">
        <v>24</v>
      </c>
    </row>
    <row r="100" spans="1:19" ht="12.75">
      <c r="A100" s="17" t="s">
        <v>149</v>
      </c>
      <c r="B100" s="9" t="s">
        <v>150</v>
      </c>
      <c r="C100" s="10"/>
      <c r="D100" s="11"/>
      <c r="E100" s="11" t="s">
        <v>14</v>
      </c>
      <c r="F100" s="11"/>
      <c r="G100" s="12">
        <v>2</v>
      </c>
      <c r="H100" s="13"/>
      <c r="I100" s="13"/>
      <c r="J100" s="14"/>
      <c r="K100" s="15">
        <v>2</v>
      </c>
      <c r="L100" s="15" t="s">
        <v>103</v>
      </c>
      <c r="M100" s="58"/>
      <c r="N100" s="23"/>
      <c r="O100" s="60"/>
      <c r="P100" s="61"/>
      <c r="Q100" s="16"/>
      <c r="R100" s="16"/>
      <c r="S100" s="92" t="s">
        <v>151</v>
      </c>
    </row>
    <row r="101" spans="1:19" ht="12.75">
      <c r="A101" s="17" t="s">
        <v>152</v>
      </c>
      <c r="B101" s="9" t="s">
        <v>150</v>
      </c>
      <c r="C101" s="10"/>
      <c r="D101" s="11"/>
      <c r="E101" s="11" t="s">
        <v>14</v>
      </c>
      <c r="F101" s="11"/>
      <c r="G101" s="12"/>
      <c r="H101" s="13">
        <v>1</v>
      </c>
      <c r="I101" s="13"/>
      <c r="J101" s="14"/>
      <c r="K101" s="15">
        <v>2</v>
      </c>
      <c r="L101" s="15" t="s">
        <v>19</v>
      </c>
      <c r="M101" s="58"/>
      <c r="N101" s="23"/>
      <c r="O101" s="60"/>
      <c r="P101" s="61"/>
      <c r="Q101" s="16"/>
      <c r="R101" s="16"/>
      <c r="S101" s="92" t="s">
        <v>151</v>
      </c>
    </row>
    <row r="102" spans="1:19" ht="12.75">
      <c r="A102" s="17" t="s">
        <v>153</v>
      </c>
      <c r="B102" s="9" t="s">
        <v>154</v>
      </c>
      <c r="C102" s="10"/>
      <c r="D102" s="11"/>
      <c r="E102" s="11"/>
      <c r="F102" s="11" t="s">
        <v>14</v>
      </c>
      <c r="G102" s="12">
        <v>2</v>
      </c>
      <c r="H102" s="13"/>
      <c r="I102" s="13"/>
      <c r="J102" s="14"/>
      <c r="K102" s="15">
        <v>2</v>
      </c>
      <c r="L102" s="15" t="s">
        <v>103</v>
      </c>
      <c r="M102" s="58"/>
      <c r="N102" s="23"/>
      <c r="O102" s="60"/>
      <c r="P102" s="61"/>
      <c r="Q102" s="16"/>
      <c r="R102" s="16"/>
      <c r="S102" s="92" t="s">
        <v>155</v>
      </c>
    </row>
    <row r="103" spans="1:19" ht="12.75">
      <c r="A103" s="17" t="s">
        <v>156</v>
      </c>
      <c r="B103" s="9" t="s">
        <v>157</v>
      </c>
      <c r="C103" s="10"/>
      <c r="D103" s="11"/>
      <c r="E103" s="11"/>
      <c r="F103" s="11" t="s">
        <v>14</v>
      </c>
      <c r="G103" s="12"/>
      <c r="H103" s="13">
        <v>2</v>
      </c>
      <c r="I103" s="13"/>
      <c r="J103" s="14"/>
      <c r="K103" s="15">
        <v>2</v>
      </c>
      <c r="L103" s="15" t="s">
        <v>19</v>
      </c>
      <c r="M103" s="58"/>
      <c r="N103" s="23"/>
      <c r="O103" s="60"/>
      <c r="P103" s="61"/>
      <c r="Q103" s="16"/>
      <c r="R103" s="16"/>
      <c r="S103" s="92" t="s">
        <v>158</v>
      </c>
    </row>
    <row r="104" spans="1:19" ht="12.75">
      <c r="A104" s="17" t="s">
        <v>159</v>
      </c>
      <c r="B104" s="9" t="s">
        <v>160</v>
      </c>
      <c r="C104" s="10"/>
      <c r="D104" s="11"/>
      <c r="E104" s="11" t="s">
        <v>14</v>
      </c>
      <c r="F104" s="11"/>
      <c r="G104" s="12"/>
      <c r="H104" s="13">
        <v>2</v>
      </c>
      <c r="I104" s="13"/>
      <c r="J104" s="14"/>
      <c r="K104" s="15">
        <v>2</v>
      </c>
      <c r="L104" s="15" t="s">
        <v>19</v>
      </c>
      <c r="M104" s="58"/>
      <c r="N104" s="23"/>
      <c r="O104" s="60"/>
      <c r="P104" s="61"/>
      <c r="Q104" s="16"/>
      <c r="R104" s="16"/>
      <c r="S104" s="92" t="s">
        <v>161</v>
      </c>
    </row>
    <row r="105" spans="1:19" ht="12.75">
      <c r="A105" s="17" t="s">
        <v>162</v>
      </c>
      <c r="B105" s="9" t="s">
        <v>163</v>
      </c>
      <c r="C105" s="10"/>
      <c r="D105" s="11"/>
      <c r="E105" s="11"/>
      <c r="F105" s="11" t="s">
        <v>14</v>
      </c>
      <c r="G105" s="12"/>
      <c r="H105" s="13">
        <v>2</v>
      </c>
      <c r="I105" s="13"/>
      <c r="J105" s="14"/>
      <c r="K105" s="15">
        <v>2</v>
      </c>
      <c r="L105" s="15" t="s">
        <v>19</v>
      </c>
      <c r="M105" s="58"/>
      <c r="N105" s="23"/>
      <c r="O105" s="60"/>
      <c r="P105" s="61"/>
      <c r="Q105" s="16"/>
      <c r="R105" s="16"/>
      <c r="S105" s="92" t="s">
        <v>161</v>
      </c>
    </row>
    <row r="106" spans="1:19" ht="12.75">
      <c r="A106" s="17" t="s">
        <v>164</v>
      </c>
      <c r="B106" s="9" t="s">
        <v>165</v>
      </c>
      <c r="C106" s="10"/>
      <c r="D106" s="11"/>
      <c r="E106" s="11" t="s">
        <v>14</v>
      </c>
      <c r="F106" s="11"/>
      <c r="G106" s="12"/>
      <c r="H106" s="13">
        <v>2</v>
      </c>
      <c r="I106" s="13"/>
      <c r="J106" s="14"/>
      <c r="K106" s="15">
        <v>2</v>
      </c>
      <c r="L106" s="15" t="s">
        <v>19</v>
      </c>
      <c r="M106" s="58"/>
      <c r="N106" s="23"/>
      <c r="O106" s="60"/>
      <c r="P106" s="61"/>
      <c r="Q106" s="16"/>
      <c r="R106" s="16"/>
      <c r="S106" s="92" t="s">
        <v>166</v>
      </c>
    </row>
    <row r="107" spans="1:19" ht="12.75">
      <c r="A107" s="17" t="s">
        <v>167</v>
      </c>
      <c r="B107" s="9" t="s">
        <v>168</v>
      </c>
      <c r="C107" s="10"/>
      <c r="D107" s="11"/>
      <c r="E107" s="11" t="s">
        <v>14</v>
      </c>
      <c r="F107" s="11"/>
      <c r="G107" s="80">
        <v>3</v>
      </c>
      <c r="H107" s="13"/>
      <c r="I107" s="13"/>
      <c r="J107" s="14"/>
      <c r="K107" s="81">
        <v>3</v>
      </c>
      <c r="L107" s="15" t="s">
        <v>18</v>
      </c>
      <c r="M107" s="58"/>
      <c r="N107" s="23"/>
      <c r="O107" s="60"/>
      <c r="P107" s="61"/>
      <c r="Q107" s="16"/>
      <c r="R107" s="16"/>
      <c r="S107" s="17" t="s">
        <v>144</v>
      </c>
    </row>
  </sheetData>
  <sheetProtection/>
  <mergeCells count="125">
    <mergeCell ref="Q3:R4"/>
    <mergeCell ref="S3:S4"/>
    <mergeCell ref="A5:B5"/>
    <mergeCell ref="C5:F5"/>
    <mergeCell ref="G5:L5"/>
    <mergeCell ref="M5:S5"/>
    <mergeCell ref="A11:B11"/>
    <mergeCell ref="G11:L11"/>
    <mergeCell ref="M11:S11"/>
    <mergeCell ref="A3:A4"/>
    <mergeCell ref="B3:B4"/>
    <mergeCell ref="C3:F3"/>
    <mergeCell ref="G3:J3"/>
    <mergeCell ref="K3:K4"/>
    <mergeCell ref="L3:L4"/>
    <mergeCell ref="M3:N4"/>
    <mergeCell ref="O3:P4"/>
    <mergeCell ref="A12:B12"/>
    <mergeCell ref="G12:L12"/>
    <mergeCell ref="M12:S12"/>
    <mergeCell ref="A13:B13"/>
    <mergeCell ref="G13:L13"/>
    <mergeCell ref="M13:S13"/>
    <mergeCell ref="A14:B14"/>
    <mergeCell ref="C14:F14"/>
    <mergeCell ref="G14:L14"/>
    <mergeCell ref="M14:S14"/>
    <mergeCell ref="A23:B23"/>
    <mergeCell ref="G23:L23"/>
    <mergeCell ref="M23:S23"/>
    <mergeCell ref="A24:B24"/>
    <mergeCell ref="G24:L24"/>
    <mergeCell ref="M24:S24"/>
    <mergeCell ref="A25:B25"/>
    <mergeCell ref="G25:L25"/>
    <mergeCell ref="M25:S25"/>
    <mergeCell ref="A26:B26"/>
    <mergeCell ref="C26:F26"/>
    <mergeCell ref="G26:L26"/>
    <mergeCell ref="A29:B29"/>
    <mergeCell ref="C29:F29"/>
    <mergeCell ref="G29:L29"/>
    <mergeCell ref="M29:S29"/>
    <mergeCell ref="A30:B30"/>
    <mergeCell ref="C30:F30"/>
    <mergeCell ref="G30:L30"/>
    <mergeCell ref="M30:S30"/>
    <mergeCell ref="A31:B31"/>
    <mergeCell ref="G31:L31"/>
    <mergeCell ref="M31:S31"/>
    <mergeCell ref="A34:B34"/>
    <mergeCell ref="C34:F34"/>
    <mergeCell ref="G34:L34"/>
    <mergeCell ref="M34:S34"/>
    <mergeCell ref="A45:B45"/>
    <mergeCell ref="G45:L45"/>
    <mergeCell ref="M45:S45"/>
    <mergeCell ref="A32:C32"/>
    <mergeCell ref="A46:B46"/>
    <mergeCell ref="G46:L46"/>
    <mergeCell ref="M46:S46"/>
    <mergeCell ref="A47:B47"/>
    <mergeCell ref="G47:L47"/>
    <mergeCell ref="M47:S47"/>
    <mergeCell ref="A51:B51"/>
    <mergeCell ref="G51:L51"/>
    <mergeCell ref="M51:S51"/>
    <mergeCell ref="A52:B52"/>
    <mergeCell ref="G52:L52"/>
    <mergeCell ref="M52:S52"/>
    <mergeCell ref="A53:B53"/>
    <mergeCell ref="G53:L53"/>
    <mergeCell ref="M53:S53"/>
    <mergeCell ref="A54:B54"/>
    <mergeCell ref="C54:F54"/>
    <mergeCell ref="G54:L54"/>
    <mergeCell ref="M54:S54"/>
    <mergeCell ref="A55:B55"/>
    <mergeCell ref="G55:L55"/>
    <mergeCell ref="M55:S55"/>
    <mergeCell ref="A56:B56"/>
    <mergeCell ref="G56:L56"/>
    <mergeCell ref="M56:S56"/>
    <mergeCell ref="A57:B57"/>
    <mergeCell ref="G57:L57"/>
    <mergeCell ref="M57:S57"/>
    <mergeCell ref="A60:B60"/>
    <mergeCell ref="C60:F60"/>
    <mergeCell ref="G60:L60"/>
    <mergeCell ref="M60:S60"/>
    <mergeCell ref="A75:B75"/>
    <mergeCell ref="G75:L75"/>
    <mergeCell ref="M75:S75"/>
    <mergeCell ref="A76:B76"/>
    <mergeCell ref="G76:L76"/>
    <mergeCell ref="M76:S76"/>
    <mergeCell ref="A77:B77"/>
    <mergeCell ref="G77:L77"/>
    <mergeCell ref="M77:S77"/>
    <mergeCell ref="A81:B81"/>
    <mergeCell ref="G81:L81"/>
    <mergeCell ref="M81:S81"/>
    <mergeCell ref="A82:B82"/>
    <mergeCell ref="G82:L82"/>
    <mergeCell ref="M82:S82"/>
    <mergeCell ref="A83:B83"/>
    <mergeCell ref="G83:L83"/>
    <mergeCell ref="M83:S83"/>
    <mergeCell ref="A84:B84"/>
    <mergeCell ref="C84:F84"/>
    <mergeCell ref="G84:L84"/>
    <mergeCell ref="M84:S84"/>
    <mergeCell ref="A85:B85"/>
    <mergeCell ref="G85:L85"/>
    <mergeCell ref="M85:S85"/>
    <mergeCell ref="A86:B86"/>
    <mergeCell ref="G86:L86"/>
    <mergeCell ref="M86:S86"/>
    <mergeCell ref="A87:B87"/>
    <mergeCell ref="G87:L87"/>
    <mergeCell ref="M87:S87"/>
    <mergeCell ref="A88:B88"/>
    <mergeCell ref="C88:F88"/>
    <mergeCell ref="G88:L88"/>
    <mergeCell ref="M88:S88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0.28125" style="28" customWidth="1"/>
    <col min="2" max="2" width="21.8515625" style="28" customWidth="1"/>
    <col min="3" max="3" width="8.140625" style="28" customWidth="1"/>
    <col min="4" max="4" width="22.140625" style="28" customWidth="1"/>
    <col min="5" max="16384" width="8.140625" style="28" customWidth="1"/>
  </cols>
  <sheetData>
    <row r="1" spans="1:5" ht="15">
      <c r="A1" s="28" t="s">
        <v>172</v>
      </c>
      <c r="B1" s="28" t="s">
        <v>173</v>
      </c>
      <c r="C1" s="28" t="s">
        <v>169</v>
      </c>
      <c r="D1" s="28" t="s">
        <v>170</v>
      </c>
      <c r="E1" s="28" t="s">
        <v>171</v>
      </c>
    </row>
    <row r="2" spans="1:5" ht="15">
      <c r="A2" s="28" t="s">
        <v>174</v>
      </c>
      <c r="B2" s="28" t="s">
        <v>175</v>
      </c>
      <c r="C2" s="28" t="s">
        <v>169</v>
      </c>
      <c r="D2" s="28" t="s">
        <v>170</v>
      </c>
      <c r="E2" s="28" t="s">
        <v>171</v>
      </c>
    </row>
    <row r="3" spans="1:4" ht="15">
      <c r="A3" s="28" t="s">
        <v>176</v>
      </c>
      <c r="B3" s="28" t="s">
        <v>177</v>
      </c>
      <c r="C3" s="28" t="s">
        <v>178</v>
      </c>
      <c r="D3" s="28" t="s">
        <v>179</v>
      </c>
    </row>
    <row r="4" spans="1:4" ht="15">
      <c r="A4" s="28" t="s">
        <v>180</v>
      </c>
      <c r="B4" s="28" t="s">
        <v>181</v>
      </c>
      <c r="D4" s="28" t="s">
        <v>178</v>
      </c>
    </row>
    <row r="5" ht="15">
      <c r="B5" s="28" t="s">
        <v>182</v>
      </c>
    </row>
    <row r="6" ht="15">
      <c r="B6" s="28" t="s">
        <v>183</v>
      </c>
    </row>
    <row r="7" ht="15">
      <c r="B7" s="28" t="s">
        <v>184</v>
      </c>
    </row>
    <row r="8" ht="15">
      <c r="B8" s="28" t="s">
        <v>185</v>
      </c>
    </row>
    <row r="9" ht="15">
      <c r="B9" s="28" t="s">
        <v>186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2017-01-27T08:23:00Z</cp:lastPrinted>
  <dcterms:created xsi:type="dcterms:W3CDTF">2009-11-09T08:26:21Z</dcterms:created>
  <dcterms:modified xsi:type="dcterms:W3CDTF">2017-08-21T07:35:14Z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Office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