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ofizikus MSc" sheetId="1" r:id="rId1"/>
  </sheets>
  <definedNames>
    <definedName name="__xlfn_SUMIFS">NA()</definedName>
    <definedName name="_xlnm.Print_Area" localSheetId="0">'Geofizikus MSc'!$A$2:$P$158</definedName>
  </definedNames>
  <calcPr fullCalcOnLoad="1"/>
</workbook>
</file>

<file path=xl/sharedStrings.xml><?xml version="1.0" encoding="utf-8"?>
<sst xmlns="http://schemas.openxmlformats.org/spreadsheetml/2006/main" count="609" uniqueCount="392">
  <si>
    <t>Kód</t>
  </si>
  <si>
    <t>Tantárgy</t>
  </si>
  <si>
    <t>Oktató</t>
  </si>
  <si>
    <t>Szemeszter</t>
  </si>
  <si>
    <t>Kredit</t>
  </si>
  <si>
    <t>Számon-kérés</t>
  </si>
  <si>
    <t>Erős előfeltétel</t>
  </si>
  <si>
    <t>Gyenge előfeltétel</t>
  </si>
  <si>
    <t>Angol kurzuscím</t>
  </si>
  <si>
    <t>A geofizikus mesterszak tárgyai</t>
  </si>
  <si>
    <t>Ea</t>
  </si>
  <si>
    <t>Gy</t>
  </si>
  <si>
    <t>KÖZÖS  TÖRZSTÁRGYAK</t>
  </si>
  <si>
    <t>1. Alapozó ismeretek ("Természettudományi továbbképző") modul</t>
  </si>
  <si>
    <t>oo2n1101</t>
  </si>
  <si>
    <t>Információelmélet (Geoinformatika) EA.</t>
  </si>
  <si>
    <t>Székely Balázs</t>
  </si>
  <si>
    <t>K</t>
  </si>
  <si>
    <t>Informatics (Geoinformatics)</t>
  </si>
  <si>
    <t>oo2n1102</t>
  </si>
  <si>
    <t>Elektromágneses hullámterjedés EA.</t>
  </si>
  <si>
    <t>Erhardt Zoltánné</t>
  </si>
  <si>
    <t>C</t>
  </si>
  <si>
    <t>Electromagnetic wave propagation</t>
  </si>
  <si>
    <t>oo2n1103</t>
  </si>
  <si>
    <t>Geofizikai inverzió EA.</t>
  </si>
  <si>
    <t>Molnár Gábor</t>
  </si>
  <si>
    <t>oo2n2103</t>
  </si>
  <si>
    <t>Geophysical inversion</t>
  </si>
  <si>
    <t>Geofizikai inverzió GY.</t>
  </si>
  <si>
    <t>oo2n2104</t>
  </si>
  <si>
    <t>Numerikus eljárások a földtudományban GY.</t>
  </si>
  <si>
    <r>
      <t>Balázs László</t>
    </r>
    <r>
      <rPr>
        <sz val="10"/>
        <rFont val="Times New Roman"/>
        <family val="1"/>
      </rPr>
      <t>, Galsa Attila, Lenkey László</t>
    </r>
  </si>
  <si>
    <t>Numerical methods in Earth sciences</t>
  </si>
  <si>
    <t>oo2n1105</t>
  </si>
  <si>
    <t>Globális geodinamika és geotermika EA.</t>
  </si>
  <si>
    <t>Lenkey László</t>
  </si>
  <si>
    <t>Global geodynamics and geothermics</t>
  </si>
  <si>
    <t>oo2n1106</t>
  </si>
  <si>
    <t>Távérzékelési bolygóvizsgálati módszerek, űrgeofizika EA.</t>
  </si>
  <si>
    <t>Lichtenberger János</t>
  </si>
  <si>
    <t>oo2n1102 oo2n1207</t>
  </si>
  <si>
    <t>Remote sensing methods in planetary exploration, space geophysics</t>
  </si>
  <si>
    <t>oo2n2106</t>
  </si>
  <si>
    <t>Távérzékelési bolygóvizsgálati módszerek, űrgeofizika GY.</t>
  </si>
  <si>
    <t>Összesen (kredit):</t>
  </si>
  <si>
    <t>2. Szakmai törzsanyag ("Földfizikai") modul</t>
  </si>
  <si>
    <t>oo2n1201</t>
  </si>
  <si>
    <t>Kőzetfizika EA.</t>
  </si>
  <si>
    <t>Balázs László</t>
  </si>
  <si>
    <t>Petrophysics</t>
  </si>
  <si>
    <t>oo2n1203</t>
  </si>
  <si>
    <t>Földi áramlások fizikája 1 EA.</t>
  </si>
  <si>
    <r>
      <t>Galsa Attila</t>
    </r>
    <r>
      <rPr>
        <sz val="10"/>
        <rFont val="Times New Roman"/>
        <family val="1"/>
      </rPr>
      <t>, Herein Mátyás</t>
    </r>
  </si>
  <si>
    <t>D</t>
  </si>
  <si>
    <t>Physics of the Earth’s flow systems I</t>
  </si>
  <si>
    <t>oo2n1204</t>
  </si>
  <si>
    <t>Földi áramlások fizikája 2 EA.</t>
  </si>
  <si>
    <t>Galsa Attila</t>
  </si>
  <si>
    <t>Physics of the Earth’s flow systems II</t>
  </si>
  <si>
    <t>oo2n1205</t>
  </si>
  <si>
    <t>A földmágnesség elmélete EA.</t>
  </si>
  <si>
    <t>Kis Károly</t>
  </si>
  <si>
    <t>Magnetic field of the Earth</t>
  </si>
  <si>
    <t>oo2n2206</t>
  </si>
  <si>
    <t>A Föld és a bolygók nehézségi erőtere GY.</t>
  </si>
  <si>
    <t>Timár Gábor</t>
  </si>
  <si>
    <t>Gravity of the Earth and the planets</t>
  </si>
  <si>
    <t>oo2n1207</t>
  </si>
  <si>
    <t>Felsőlégkör-fizika EA.</t>
  </si>
  <si>
    <r>
      <t>Lichtenberger János</t>
    </r>
    <r>
      <rPr>
        <sz val="10"/>
        <rFont val="Times New Roman"/>
        <family val="1"/>
      </rPr>
      <t>, Steinbach Péter</t>
    </r>
  </si>
  <si>
    <t>Physics of the upper atmosphere</t>
  </si>
  <si>
    <t>oo2n1208</t>
  </si>
  <si>
    <t>Térképi vetületek és referenciafelületek EA.</t>
  </si>
  <si>
    <t>oo2n2208</t>
  </si>
  <si>
    <t>Map grids and datums</t>
  </si>
  <si>
    <t>Térképi vetületek és referenciafelületek GY.</t>
  </si>
  <si>
    <t xml:space="preserve">     1. és 2. modul összesen (kredit):</t>
  </si>
  <si>
    <t>3. Differenciált szakmai anyag ("Alkalmazott geofizikai") modul</t>
  </si>
  <si>
    <t>oo2n1301</t>
  </si>
  <si>
    <t>Szeizmikus mérések és adatfeldolgozás EA.</t>
  </si>
  <si>
    <r>
      <t>Timár Gábor</t>
    </r>
    <r>
      <rPr>
        <sz val="10"/>
        <rFont val="Times New Roman"/>
        <family val="1"/>
      </rPr>
      <t>, MOL</t>
    </r>
  </si>
  <si>
    <t>oo2n2315</t>
  </si>
  <si>
    <t>Seismic surveying and data processing</t>
  </si>
  <si>
    <t>Szeizmikus mérések és adatfeldolgozás GY.</t>
  </si>
  <si>
    <t>Tóth Tamás</t>
  </si>
  <si>
    <t>oo2n2302</t>
  </si>
  <si>
    <t>Szeizmikus szelvények értelmezése GY.</t>
  </si>
  <si>
    <t>Seismic interpretation</t>
  </si>
  <si>
    <t>oo2n1304</t>
  </si>
  <si>
    <t>Tektonikus geomorfológia EA.</t>
  </si>
  <si>
    <t>Tectonic geomorphology</t>
  </si>
  <si>
    <t>oo2n1305</t>
  </si>
  <si>
    <t>Gravitációs és mágneses kutatások EA.</t>
  </si>
  <si>
    <t>oo2n1205 oo2n2206</t>
  </si>
  <si>
    <t>oo2n2305</t>
  </si>
  <si>
    <t>Gravity and magnetic prospecting</t>
  </si>
  <si>
    <t>Gravitációs és mágneses kutatások GY.</t>
  </si>
  <si>
    <t>oo2n1314</t>
  </si>
  <si>
    <t>Geoelektromos kutatások EA.</t>
  </si>
  <si>
    <t>oo2n2314</t>
  </si>
  <si>
    <t>Geoelectrical methods</t>
  </si>
  <si>
    <t>Geoelektromos kutatások GY.</t>
  </si>
  <si>
    <t>oo2n1316</t>
  </si>
  <si>
    <t>Szénhidrogén-kutatás és mélyfúrási geofizika</t>
  </si>
  <si>
    <t>Hydrocarbon exploration and borehole geophysics</t>
  </si>
  <si>
    <t>oo2n1309</t>
  </si>
  <si>
    <t>Szeizmotektonika és neotektonika EA.</t>
  </si>
  <si>
    <t>Seismotectonics and neotectonics</t>
  </si>
  <si>
    <t>oo2n1310</t>
  </si>
  <si>
    <t>Kútgeofizikai szelvényezések EA.</t>
  </si>
  <si>
    <t>oo2n2310</t>
  </si>
  <si>
    <t>Well logging</t>
  </si>
  <si>
    <t>Kútgeofizikai szelvényezések GY.</t>
  </si>
  <si>
    <t>oo2n7311</t>
  </si>
  <si>
    <t>Geofizikai laboratórium (terepgyakorlati előkészítés) GY.</t>
  </si>
  <si>
    <r>
      <t>Székely Balázs</t>
    </r>
    <r>
      <rPr>
        <sz val="10"/>
        <rFont val="Times New Roman"/>
        <family val="1"/>
      </rPr>
      <t>, Molnár Gábor</t>
    </r>
  </si>
  <si>
    <t>Geophysical laboratory (preparation for field practice)</t>
  </si>
  <si>
    <t>A Pannon-medence lemeztektonikai fejlődése EA.</t>
  </si>
  <si>
    <r>
      <t>Horváth Ferenc</t>
    </r>
    <r>
      <rPr>
        <sz val="10"/>
        <rFont val="Times New Roman"/>
        <family val="1"/>
      </rPr>
      <t>, Szabó Csaba, Fodor László</t>
    </r>
  </si>
  <si>
    <t>Geodynamics of the Pannonian basin</t>
  </si>
  <si>
    <t>oo2n6312</t>
  </si>
  <si>
    <t>Nyári szakmai gyakorlat</t>
  </si>
  <si>
    <r>
      <t>Timár Gábor</t>
    </r>
    <r>
      <rPr>
        <sz val="10"/>
        <rFont val="Times New Roman"/>
        <family val="1"/>
      </rPr>
      <t>, Molnár Gábor, Surányi Gergely, Székely Balázs</t>
    </r>
  </si>
  <si>
    <t>Fieldwork: High-resolution geophysical surveying</t>
  </si>
  <si>
    <t xml:space="preserve">     3. modul összesen (kredit):</t>
  </si>
  <si>
    <t>AZ  ŰRKUTATÓ-TÁVÉRZÉKELŐ  SZAKIRÁNY  DIFFERENCIÁLT  SZAKMAI  TANTÁRGYAI</t>
  </si>
  <si>
    <t>4. Differenciált szakmai anyag ("Távérzékelési") modul</t>
  </si>
  <si>
    <t>oo2n1401</t>
  </si>
  <si>
    <t>Távérzékelés EA.</t>
  </si>
  <si>
    <t>Remote sensing</t>
  </si>
  <si>
    <t>eo2n2402</t>
  </si>
  <si>
    <t>Műholdas meteorológia GY.</t>
  </si>
  <si>
    <r>
      <t>Pongrácz Rita</t>
    </r>
    <r>
      <rPr>
        <sz val="10"/>
        <rFont val="Times New Roman"/>
        <family val="1"/>
      </rPr>
      <t>, Kern Anikó</t>
    </r>
  </si>
  <si>
    <t>Satellite meteorology</t>
  </si>
  <si>
    <t>oo2n2403</t>
  </si>
  <si>
    <t>Műholdfelvételek feldolgozása GY.</t>
  </si>
  <si>
    <r>
      <t>Molnár Gábor</t>
    </r>
    <r>
      <rPr>
        <sz val="10"/>
        <rFont val="Times New Roman"/>
        <family val="1"/>
      </rPr>
      <t>, Székely Balázs</t>
    </r>
  </si>
  <si>
    <t>oo2n1101 oo2n1208</t>
  </si>
  <si>
    <t>Processing of satellite images</t>
  </si>
  <si>
    <t>5. Differenciált szakmai anyag ("Csillagászati") modul</t>
  </si>
  <si>
    <t>co2n1502</t>
  </si>
  <si>
    <t>Mesterséges holdak mozgása EA.</t>
  </si>
  <si>
    <t>Érdi Bálint</t>
  </si>
  <si>
    <t>Motion of artificial satellites</t>
  </si>
  <si>
    <t>co2n1505</t>
  </si>
  <si>
    <t>Elméleti Asztrofizika EA.</t>
  </si>
  <si>
    <r>
      <t>Petrovay Kristóf</t>
    </r>
    <r>
      <rPr>
        <sz val="10"/>
        <rFont val="Times New Roman"/>
        <family val="1"/>
      </rPr>
      <t>, Tóth L. Viktor</t>
    </r>
  </si>
  <si>
    <t>Astrophysics</t>
  </si>
  <si>
    <t>Elméleti Asztrofizika Gy.</t>
  </si>
  <si>
    <t>co2n1504</t>
  </si>
  <si>
    <t>Napfizika EA.</t>
  </si>
  <si>
    <t>Petrovay Kristóf</t>
  </si>
  <si>
    <t>Solar physics</t>
  </si>
  <si>
    <t>6. Differenciált szakmai anyag ("Űrtudományi") modul</t>
  </si>
  <si>
    <t>Űrfizika és űridőjárás  EA.</t>
  </si>
  <si>
    <t xml:space="preserve">Space physics and space weather </t>
  </si>
  <si>
    <t>Űrfizika és űridőjárás Gy</t>
  </si>
  <si>
    <t>oo2n1605</t>
  </si>
  <si>
    <t>Űrhírközlés, adatátvitel EA.</t>
  </si>
  <si>
    <t>Space communication, data transmission</t>
  </si>
  <si>
    <t>Műholdfedélzeti műszerek  EA.</t>
  </si>
  <si>
    <t xml:space="preserve">Satellite equipments and measurements </t>
  </si>
  <si>
    <t>Űreszközök tervezése EA.</t>
  </si>
  <si>
    <r>
      <t>Ferencz Csaba</t>
    </r>
    <r>
      <rPr>
        <sz val="10"/>
        <rFont val="Times New Roman"/>
        <family val="1"/>
      </rPr>
      <t>, Csurgai-Horváth László</t>
    </r>
  </si>
  <si>
    <t>Designing spaceborne instruments</t>
  </si>
  <si>
    <t>oo2n1614</t>
  </si>
  <si>
    <t>A Föld működése és a globális változások EA.</t>
  </si>
  <si>
    <t>Ferencz Csaba</t>
  </si>
  <si>
    <t xml:space="preserve">The Earth as a system and the global change </t>
  </si>
  <si>
    <t>oo2n7610</t>
  </si>
  <si>
    <t>oo2n2601</t>
  </si>
  <si>
    <t>Az űrtudomány legújabb eredményei GY.</t>
  </si>
  <si>
    <r>
      <t>Steinbach Péter</t>
    </r>
    <r>
      <rPr>
        <sz val="10"/>
        <rFont val="Times New Roman"/>
        <family val="1"/>
      </rPr>
      <t>, Pásztor Szilárd, Székely Balázs</t>
    </r>
  </si>
  <si>
    <t>Recent advancements in space science</t>
  </si>
  <si>
    <t>oo2n6611</t>
  </si>
  <si>
    <t xml:space="preserve">     4., 5.  és  6. modul összesen (kredit):</t>
  </si>
  <si>
    <t>7. Kötelezően választható modul</t>
  </si>
  <si>
    <t>oo2n1702</t>
  </si>
  <si>
    <t>Geofizikai problémák numerikus modellezése</t>
  </si>
  <si>
    <t>x</t>
  </si>
  <si>
    <t>Geophysical numerical modelling</t>
  </si>
  <si>
    <t>go2n1705</t>
  </si>
  <si>
    <t>Szedimentológia</t>
  </si>
  <si>
    <r>
      <t>Sztanó Orsolya</t>
    </r>
    <r>
      <rPr>
        <sz val="10"/>
        <rFont val="Times New Roman"/>
        <family val="1"/>
      </rPr>
      <t>, Haas János</t>
    </r>
  </si>
  <si>
    <t>Sedimentology</t>
  </si>
  <si>
    <t>go2n1706</t>
  </si>
  <si>
    <t>Komplex rétegtani analízis</t>
  </si>
  <si>
    <t>Nagymarosy András</t>
  </si>
  <si>
    <t>Complex stratigraphical analysis</t>
  </si>
  <si>
    <t>go2n1707</t>
  </si>
  <si>
    <t>A Pannon térség kainozoos földtana</t>
  </si>
  <si>
    <t>Evolution of the Pannonian region in the Cenozoic</t>
  </si>
  <si>
    <t>go2n1708</t>
  </si>
  <si>
    <t>Alkalmazott mikropaleontológia alapjai</t>
  </si>
  <si>
    <r>
      <t>Görög Ágnes</t>
    </r>
    <r>
      <rPr>
        <sz val="10"/>
        <rFont val="Times New Roman"/>
        <family val="1"/>
      </rPr>
      <t>, Monostori Miklós</t>
    </r>
  </si>
  <si>
    <t>Micropaleontology essentials</t>
  </si>
  <si>
    <t>go2n1709</t>
  </si>
  <si>
    <t>Felszínalatti vizek áramlása üledékes medencékben EA.</t>
  </si>
  <si>
    <t>Mádlné Szőnyi Judit</t>
  </si>
  <si>
    <t>Groundwater flow in drainage basins</t>
  </si>
  <si>
    <t>go2n2709</t>
  </si>
  <si>
    <t>Felszínalatti vizek áramlása üledékes medencékben GY.</t>
  </si>
  <si>
    <r>
      <t xml:space="preserve">Simon Szilvia, </t>
    </r>
    <r>
      <rPr>
        <u val="single"/>
        <sz val="10"/>
        <rFont val="Times New Roman"/>
        <family val="1"/>
      </rPr>
      <t>Zsemle Ferenc</t>
    </r>
  </si>
  <si>
    <t>go2n1710</t>
  </si>
  <si>
    <t>Üledékhézagok geológiája</t>
  </si>
  <si>
    <t>Mindszenty Andrea</t>
  </si>
  <si>
    <t>Unconformity-related phenomena</t>
  </si>
  <si>
    <t>lo2n1711</t>
  </si>
  <si>
    <t>Vulkáni felszínformák fejlődése</t>
  </si>
  <si>
    <r>
      <t>Karátson Dávid</t>
    </r>
    <r>
      <rPr>
        <sz val="10"/>
        <rFont val="Times New Roman"/>
        <family val="1"/>
      </rPr>
      <t>, Székely Balázs</t>
    </r>
  </si>
  <si>
    <t>Volcanic landform evolution</t>
  </si>
  <si>
    <t>go2n1712</t>
  </si>
  <si>
    <t>Izotóp-geokronológia EA</t>
  </si>
  <si>
    <t>Harangi Szabolcs</t>
  </si>
  <si>
    <t>Isotope geochronological methods</t>
  </si>
  <si>
    <t>go2n1713</t>
  </si>
  <si>
    <t>A Pannon-medence magmás kőzeteinek genezise</t>
  </si>
  <si>
    <t>Magmatism in extensional basins</t>
  </si>
  <si>
    <t>go2n1714</t>
  </si>
  <si>
    <t>Folyadékzárvány vizsgálatok és földtani alkalmazásaik</t>
  </si>
  <si>
    <t>Molnár Ferenc</t>
  </si>
  <si>
    <t>Fluid inclusion studies</t>
  </si>
  <si>
    <t>go2n1715</t>
  </si>
  <si>
    <t>Környezeti izotópgeokémia EA</t>
  </si>
  <si>
    <t>Szabó Csaba</t>
  </si>
  <si>
    <t>Environmental isotopes</t>
  </si>
  <si>
    <t>go2n1716</t>
  </si>
  <si>
    <t>A Föld fluidumjai EA.</t>
  </si>
  <si>
    <r>
      <t>Szabó Csaba</t>
    </r>
    <r>
      <rPr>
        <sz val="10"/>
        <rFont val="Times New Roman"/>
        <family val="1"/>
      </rPr>
      <t>, Mádlné Szőnyi Judit, Molnár Ferenc, Török Kálmán</t>
    </r>
  </si>
  <si>
    <t>Fluids in the Earth</t>
  </si>
  <si>
    <t>go2n2716</t>
  </si>
  <si>
    <t>A Föld fluidumjai GY.</t>
  </si>
  <si>
    <t>go2n1717</t>
  </si>
  <si>
    <t>Szénhidrogén teleptípusok kristályos és mezozoos képződményekben a Pannon-medencében</t>
  </si>
  <si>
    <t>Császár Géza</t>
  </si>
  <si>
    <t>Types of hydrocarbon traps in crystalline and Mesozoic formations in the Pannonian Basin</t>
  </si>
  <si>
    <t>oo2n1718</t>
  </si>
  <si>
    <t>Műholdas geodézia</t>
  </si>
  <si>
    <r>
      <t>Timár Gábor</t>
    </r>
    <r>
      <rPr>
        <sz val="10"/>
        <rFont val="Times New Roman"/>
        <family val="1"/>
      </rPr>
      <t>, Földváry Lóránt</t>
    </r>
  </si>
  <si>
    <t>Satellite geodesy</t>
  </si>
  <si>
    <t>oo2n1721</t>
  </si>
  <si>
    <t>A Naprendszer fizikája</t>
  </si>
  <si>
    <t>Szegő Károly</t>
  </si>
  <si>
    <t>Physics of the solar system</t>
  </si>
  <si>
    <t>oo2n1722</t>
  </si>
  <si>
    <t>Műholdas termésbecslés</t>
  </si>
  <si>
    <r>
      <t>Bognár Péter</t>
    </r>
    <r>
      <rPr>
        <sz val="10"/>
        <rFont val="Times New Roman"/>
        <family val="1"/>
      </rPr>
      <t>, Hamar Dániel</t>
    </r>
  </si>
  <si>
    <t>Yield forecasting by remote sensing</t>
  </si>
  <si>
    <t>co2n1725</t>
  </si>
  <si>
    <t>Csillagászat szeminárium</t>
  </si>
  <si>
    <r>
      <t>Tóth L. Viktor</t>
    </r>
    <r>
      <rPr>
        <sz val="10"/>
        <rFont val="Times New Roman"/>
        <family val="1"/>
      </rPr>
      <t>, Forgácsné Dajka Emese</t>
    </r>
  </si>
  <si>
    <t>Astronomical seminar</t>
  </si>
  <si>
    <t>oo2n1729</t>
  </si>
  <si>
    <t>Tetszőleges alakú elektromágneses jelek terjedése</t>
  </si>
  <si>
    <t>Propagation of arbitrary shaped electromagnetic signals</t>
  </si>
  <si>
    <t>oo2n1730</t>
  </si>
  <si>
    <t>Jelfeldolgozás, radartechnika</t>
  </si>
  <si>
    <r>
      <t>Erhardt Zoltánné</t>
    </r>
    <r>
      <rPr>
        <sz val="10"/>
        <rFont val="Times New Roman"/>
        <family val="1"/>
      </rPr>
      <t>, Hamar Dániel</t>
    </r>
  </si>
  <si>
    <t>Signal processing, radar techniques</t>
  </si>
  <si>
    <t>to2n1731</t>
  </si>
  <si>
    <t>Térképtörténet</t>
  </si>
  <si>
    <t>Török Zsolt</t>
  </si>
  <si>
    <t>History of cartography</t>
  </si>
  <si>
    <t>oo2n1733</t>
  </si>
  <si>
    <t>Szeizmikus jelfeldolgozás EA.</t>
  </si>
  <si>
    <t>Puszta Sándor</t>
  </si>
  <si>
    <t>Seismic signal processing</t>
  </si>
  <si>
    <t>oo2n2733</t>
  </si>
  <si>
    <t>Szeizmikus jelfeldolgozás GY.</t>
  </si>
  <si>
    <t>oo2n2734</t>
  </si>
  <si>
    <t>Kutatási eredmények megjelenítése</t>
  </si>
  <si>
    <t>Visualization of scientific results</t>
  </si>
  <si>
    <t>Légi lézerszkennelés</t>
  </si>
  <si>
    <t>Zlinszky András, Molnár Gábor</t>
  </si>
  <si>
    <t>Aerial laser scanning</t>
  </si>
  <si>
    <t>Szeizmikus szelvények tektonikai és rétegtani értelmezése</t>
  </si>
  <si>
    <t>Balázs Attila</t>
  </si>
  <si>
    <t>Tectonical and sedimentological interpretation of seismic sections</t>
  </si>
  <si>
    <t>Király Eszter</t>
  </si>
  <si>
    <t>Chapters of seismology</t>
  </si>
  <si>
    <t>Geológiai modellezés (PETREL)</t>
  </si>
  <si>
    <t>Bereczki László, Timár Gábor</t>
  </si>
  <si>
    <t>Geological modelling (PETREL)</t>
  </si>
  <si>
    <t xml:space="preserve">Buránszki József </t>
  </si>
  <si>
    <t>Koronczay Dávid</t>
  </si>
  <si>
    <t>Numerical method in space physics</t>
  </si>
  <si>
    <t>go2n1738</t>
  </si>
  <si>
    <t>Szekvencia-sztratigráfiai gyakorlatok EA.</t>
  </si>
  <si>
    <t>Sztanó Orsolya</t>
  </si>
  <si>
    <t>A</t>
  </si>
  <si>
    <t>Correlation of cores, well logs and seismic data</t>
  </si>
  <si>
    <t>go2n2738</t>
  </si>
  <si>
    <t>Szekvencia-sztratigráfiai gyakorlatok GY.</t>
  </si>
  <si>
    <t xml:space="preserve">  Kötelezően választható modul összesen (kredit):</t>
  </si>
  <si>
    <t xml:space="preserve">     Űrkutató-távérzékelő szakirány:</t>
  </si>
  <si>
    <t>8. Szabadon választható modul</t>
  </si>
  <si>
    <t>ELTE kínálatából</t>
  </si>
  <si>
    <t xml:space="preserve">  Szabadon választható modul összesen (kredit):</t>
  </si>
  <si>
    <t>9. Szakdolgozati modul</t>
  </si>
  <si>
    <t>Diplomamunka szaklaboratórium 1</t>
  </si>
  <si>
    <t>Horváth Ferenc</t>
  </si>
  <si>
    <t>min. 50 kr.</t>
  </si>
  <si>
    <t>MSc thesis preparation I</t>
  </si>
  <si>
    <t>Erhardtné Ferencz Orsolya</t>
  </si>
  <si>
    <t>Surányi Gergely</t>
  </si>
  <si>
    <t>Steinbach Péter</t>
  </si>
  <si>
    <t>Bognár Péter</t>
  </si>
  <si>
    <t>Herein Mátyás</t>
  </si>
  <si>
    <t>Drahos Dezső</t>
  </si>
  <si>
    <t>Petrovszki Judit</t>
  </si>
  <si>
    <t>Diplomamunka szaklaboratórium 2</t>
  </si>
  <si>
    <t>MSc thesis preparation II</t>
  </si>
  <si>
    <t xml:space="preserve">  Szakdolgozati modul összesen (kredit):</t>
  </si>
  <si>
    <t>MINDÖSSZESEN űrkutató-távérzékelő szakirány (kredit):</t>
  </si>
  <si>
    <t>Jelmagyarázat:</t>
  </si>
  <si>
    <r>
      <t>Név</t>
    </r>
    <r>
      <rPr>
        <sz val="11"/>
        <rFont val="Times New Roman"/>
        <family val="1"/>
      </rPr>
      <t xml:space="preserve"> (aláhúzott személynév): tárgyfelelős</t>
    </r>
  </si>
  <si>
    <t>x: a tárgy ebben a szemeszterben is ajánlható, ha a tárgyfelvételi követelményeket a hallgató már teljesítette</t>
  </si>
  <si>
    <t xml:space="preserve">     Kutató geofizikus szakirány:</t>
  </si>
  <si>
    <t>A  KUTATÓ  GEOFIZIKUS SZAKIRÁNY  DIFFERENCIÁLT  SZAKMAI  TANTÁRGYAI</t>
  </si>
  <si>
    <t>MINDÖSSZESEN kutató geofizikus szakirány (kredit):</t>
  </si>
  <si>
    <t>oo2n1703</t>
  </si>
  <si>
    <t>Szeizmikus kockázat meghatározása</t>
  </si>
  <si>
    <r>
      <t>Tóth László</t>
    </r>
    <r>
      <rPr>
        <sz val="10"/>
        <rFont val="Times New Roman"/>
        <family val="1"/>
      </rPr>
      <t>, Mónus Péter</t>
    </r>
  </si>
  <si>
    <t>Seismic hazard assessment</t>
  </si>
  <si>
    <t>3D numerikus földtani modellezés</t>
  </si>
  <si>
    <t>oo2n2739</t>
  </si>
  <si>
    <t>3D numerical geological modeling</t>
  </si>
  <si>
    <t>Mélyfúrás-geofizikai szelvények feldolgozásának alapjai</t>
  </si>
  <si>
    <t>oo2n2736</t>
  </si>
  <si>
    <t>Basics of well log processing</t>
  </si>
  <si>
    <t>oo2n2740</t>
  </si>
  <si>
    <t>oo2n2741</t>
  </si>
  <si>
    <t>oo2n2742</t>
  </si>
  <si>
    <t>oo2n2743</t>
  </si>
  <si>
    <t>Numerikus matematikai módszerek az űrfizikában Gy</t>
  </si>
  <si>
    <t>oo2n2744</t>
  </si>
  <si>
    <t>co2n2505</t>
  </si>
  <si>
    <t>oo2n1616</t>
  </si>
  <si>
    <t>oo2n2616</t>
  </si>
  <si>
    <t>oo2n1102 oo2n1207 oo2n1616</t>
  </si>
  <si>
    <t>oo2n1606</t>
  </si>
  <si>
    <t>oo2n1617</t>
  </si>
  <si>
    <t>oo2n1313</t>
  </si>
  <si>
    <t>oo2n7904/1</t>
  </si>
  <si>
    <t>oo2n7905/1</t>
  </si>
  <si>
    <t>oo2n7904/2</t>
  </si>
  <si>
    <t>oo2n7904/3</t>
  </si>
  <si>
    <t>oo2n7904/4</t>
  </si>
  <si>
    <t>oo2n7904/5</t>
  </si>
  <si>
    <t>oo2n7904/6</t>
  </si>
  <si>
    <t>oo2n7904/7</t>
  </si>
  <si>
    <t>oo2n7904/8</t>
  </si>
  <si>
    <t>oo2n7904/9</t>
  </si>
  <si>
    <t>oo2n7904/10</t>
  </si>
  <si>
    <t>oo2n7904/11</t>
  </si>
  <si>
    <t>oo2n7904/12</t>
  </si>
  <si>
    <t>oo2n7904/13</t>
  </si>
  <si>
    <t>oo2n7904/14</t>
  </si>
  <si>
    <t>oo2n7904/15</t>
  </si>
  <si>
    <t>oo2n7904/16</t>
  </si>
  <si>
    <t>oo2n7904/17</t>
  </si>
  <si>
    <t>oo2n7905/2</t>
  </si>
  <si>
    <t>oo2n7905/3</t>
  </si>
  <si>
    <t>oo2n7905/4</t>
  </si>
  <si>
    <t>oo2n7905/5</t>
  </si>
  <si>
    <t>oo2n7905/6</t>
  </si>
  <si>
    <t>oo2n7905/7</t>
  </si>
  <si>
    <t>oo2n7905/8</t>
  </si>
  <si>
    <t>oo2n7905/9</t>
  </si>
  <si>
    <t>oo2n7905/10</t>
  </si>
  <si>
    <t>oo2n7905/11</t>
  </si>
  <si>
    <t>oo2n7905/12</t>
  </si>
  <si>
    <t>oo2n7905/13</t>
  </si>
  <si>
    <t>oo2n7905/14</t>
  </si>
  <si>
    <t>oo2n7905/15</t>
  </si>
  <si>
    <t>oo2n7905/16</t>
  </si>
  <si>
    <t>oo2n7905/17</t>
  </si>
  <si>
    <t>oo2n1211</t>
  </si>
  <si>
    <t>Szeizmológia EA.</t>
  </si>
  <si>
    <t>Bondár István</t>
  </si>
  <si>
    <t>oo2n2211</t>
  </si>
  <si>
    <t>Seismology</t>
  </si>
  <si>
    <t>Szeizmológia GY.</t>
  </si>
  <si>
    <r>
      <rPr>
        <u val="single"/>
        <sz val="10"/>
        <rFont val="Times New Roman"/>
        <family val="1"/>
      </rPr>
      <t>Visnovitz Ferenc</t>
    </r>
    <r>
      <rPr>
        <sz val="10"/>
        <rFont val="Times New Roman"/>
        <family val="1"/>
      </rPr>
      <t>, Bereczki László</t>
    </r>
  </si>
  <si>
    <r>
      <t>Lichtenberger János</t>
    </r>
    <r>
      <rPr>
        <sz val="10"/>
        <rFont val="Times New Roman"/>
        <family val="1"/>
      </rPr>
      <t>, Koronczay Dávid</t>
    </r>
  </si>
  <si>
    <r>
      <t>Galambos Csilla</t>
    </r>
    <r>
      <rPr>
        <sz val="10"/>
        <rFont val="Times New Roman"/>
        <family val="1"/>
      </rPr>
      <t>, Raveloson Andrea</t>
    </r>
  </si>
  <si>
    <t>Kern Anikó</t>
  </si>
  <si>
    <t>oo2n7904</t>
  </si>
  <si>
    <t>Geofizikus MSc 2016</t>
  </si>
  <si>
    <t>Szemeszterenkénti összesítés (kutató geofizikus specializáció)</t>
  </si>
  <si>
    <t>Szemeszterenkénti összesítés (űrkutató-távérzékelő specializáció)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</si>
</sst>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trike/>
      <sz val="11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dotted">
        <color indexed="8"/>
      </right>
      <top style="thin">
        <color indexed="8"/>
      </top>
      <bottom/>
    </border>
    <border>
      <left style="dotted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tted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dotted">
        <color indexed="8"/>
      </right>
      <top/>
      <bottom/>
    </border>
    <border>
      <left style="dotted">
        <color indexed="8"/>
      </left>
      <right style="thin">
        <color indexed="8"/>
      </right>
      <top/>
      <bottom/>
    </border>
    <border>
      <left style="thin">
        <color indexed="8"/>
      </left>
      <right style="dotted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dotted">
        <color indexed="8"/>
      </right>
      <top/>
      <bottom style="thin">
        <color indexed="8"/>
      </bottom>
    </border>
    <border>
      <left style="dotted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tted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2" fillId="33" borderId="24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11" fillId="35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15" fillId="34" borderId="16" xfId="0" applyFont="1" applyFill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0" borderId="43" xfId="0" applyFont="1" applyBorder="1" applyAlignment="1">
      <alignment vertical="center"/>
    </xf>
    <xf numFmtId="0" fontId="2" fillId="0" borderId="5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51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6" fillId="0" borderId="52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2" fillId="36" borderId="17" xfId="0" applyFont="1" applyFill="1" applyBorder="1" applyAlignment="1">
      <alignment vertical="center"/>
    </xf>
    <xf numFmtId="0" fontId="12" fillId="37" borderId="18" xfId="0" applyFont="1" applyFill="1" applyBorder="1" applyAlignment="1">
      <alignment vertical="center"/>
    </xf>
    <xf numFmtId="0" fontId="12" fillId="37" borderId="22" xfId="0" applyFont="1" applyFill="1" applyBorder="1" applyAlignment="1">
      <alignment vertical="center"/>
    </xf>
    <xf numFmtId="0" fontId="12" fillId="37" borderId="23" xfId="0" applyFont="1" applyFill="1" applyBorder="1" applyAlignment="1">
      <alignment vertical="center"/>
    </xf>
    <xf numFmtId="0" fontId="12" fillId="37" borderId="2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5" fillId="38" borderId="16" xfId="0" applyFont="1" applyFill="1" applyBorder="1" applyAlignment="1">
      <alignment vertical="center"/>
    </xf>
    <xf numFmtId="0" fontId="12" fillId="38" borderId="18" xfId="0" applyFont="1" applyFill="1" applyBorder="1" applyAlignment="1">
      <alignment vertical="center"/>
    </xf>
    <xf numFmtId="0" fontId="12" fillId="38" borderId="19" xfId="0" applyFont="1" applyFill="1" applyBorder="1" applyAlignment="1">
      <alignment vertical="center"/>
    </xf>
    <xf numFmtId="0" fontId="2" fillId="38" borderId="20" xfId="0" applyFont="1" applyFill="1" applyBorder="1" applyAlignment="1">
      <alignment vertical="center" wrapText="1"/>
    </xf>
    <xf numFmtId="0" fontId="2" fillId="38" borderId="17" xfId="0" applyFont="1" applyFill="1" applyBorder="1" applyAlignment="1">
      <alignment vertical="center"/>
    </xf>
    <xf numFmtId="0" fontId="2" fillId="38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1" fillId="0" borderId="64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1" customWidth="1"/>
    <col min="2" max="2" width="45.7109375" style="2" customWidth="1"/>
    <col min="3" max="3" width="33.57421875" style="2" customWidth="1"/>
    <col min="4" max="11" width="4.7109375" style="3" customWidth="1"/>
    <col min="12" max="12" width="7.7109375" style="3" customWidth="1"/>
    <col min="13" max="13" width="8.7109375" style="3" customWidth="1"/>
    <col min="14" max="14" width="10.57421875" style="4" customWidth="1"/>
    <col min="15" max="15" width="10.7109375" style="5" customWidth="1"/>
    <col min="16" max="16" width="50.7109375" style="6" customWidth="1"/>
    <col min="17" max="17" width="9.140625" style="7" customWidth="1"/>
    <col min="18" max="16384" width="9.140625" style="1" customWidth="1"/>
  </cols>
  <sheetData>
    <row r="1" spans="1:2" ht="27" thickBot="1">
      <c r="A1" s="264" t="s">
        <v>389</v>
      </c>
      <c r="B1" s="265"/>
    </row>
    <row r="2" spans="1:17" s="16" customFormat="1" ht="32.25" customHeight="1" thickTop="1">
      <c r="A2" s="8" t="s">
        <v>0</v>
      </c>
      <c r="B2" s="9" t="s">
        <v>1</v>
      </c>
      <c r="C2" s="10" t="s">
        <v>2</v>
      </c>
      <c r="D2" s="266" t="s">
        <v>3</v>
      </c>
      <c r="E2" s="266"/>
      <c r="F2" s="266"/>
      <c r="G2" s="266"/>
      <c r="H2" s="266"/>
      <c r="I2" s="266"/>
      <c r="J2" s="266"/>
      <c r="K2" s="266"/>
      <c r="L2" s="10" t="s">
        <v>4</v>
      </c>
      <c r="M2" s="11" t="s">
        <v>5</v>
      </c>
      <c r="N2" s="12" t="s">
        <v>6</v>
      </c>
      <c r="O2" s="13" t="s">
        <v>7</v>
      </c>
      <c r="P2" s="14" t="s">
        <v>8</v>
      </c>
      <c r="Q2" s="15"/>
    </row>
    <row r="3" spans="1:17" s="25" customFormat="1" ht="15.75">
      <c r="A3" s="17"/>
      <c r="B3" s="18" t="s">
        <v>9</v>
      </c>
      <c r="C3" s="19"/>
      <c r="D3" s="267">
        <v>1</v>
      </c>
      <c r="E3" s="267"/>
      <c r="F3" s="268">
        <v>2</v>
      </c>
      <c r="G3" s="268"/>
      <c r="H3" s="268">
        <v>3</v>
      </c>
      <c r="I3" s="268"/>
      <c r="J3" s="268">
        <v>4</v>
      </c>
      <c r="K3" s="268"/>
      <c r="L3" s="19"/>
      <c r="M3" s="20"/>
      <c r="N3" s="21"/>
      <c r="O3" s="22"/>
      <c r="P3" s="23"/>
      <c r="Q3" s="24"/>
    </row>
    <row r="4" spans="1:17" s="38" customFormat="1" ht="14.25">
      <c r="A4" s="26"/>
      <c r="B4" s="27"/>
      <c r="C4" s="28"/>
      <c r="D4" s="29" t="s">
        <v>10</v>
      </c>
      <c r="E4" s="30" t="s">
        <v>11</v>
      </c>
      <c r="F4" s="31" t="s">
        <v>10</v>
      </c>
      <c r="G4" s="30" t="s">
        <v>11</v>
      </c>
      <c r="H4" s="31" t="s">
        <v>10</v>
      </c>
      <c r="I4" s="30" t="s">
        <v>11</v>
      </c>
      <c r="J4" s="31" t="s">
        <v>10</v>
      </c>
      <c r="K4" s="30" t="s">
        <v>11</v>
      </c>
      <c r="L4" s="32"/>
      <c r="M4" s="33"/>
      <c r="N4" s="34"/>
      <c r="O4" s="35"/>
      <c r="P4" s="36"/>
      <c r="Q4" s="37"/>
    </row>
    <row r="5" spans="1:16" ht="19.5" customHeight="1">
      <c r="A5" s="39"/>
      <c r="B5" s="40" t="s">
        <v>12</v>
      </c>
      <c r="C5" s="41"/>
      <c r="D5" s="42"/>
      <c r="E5" s="43"/>
      <c r="F5" s="44"/>
      <c r="G5" s="43"/>
      <c r="H5" s="44"/>
      <c r="I5" s="43"/>
      <c r="J5" s="44"/>
      <c r="K5" s="43"/>
      <c r="L5" s="41"/>
      <c r="M5" s="45"/>
      <c r="N5" s="46"/>
      <c r="O5" s="47"/>
      <c r="P5" s="48"/>
    </row>
    <row r="6" spans="1:16" ht="19.5" customHeight="1">
      <c r="A6" s="49"/>
      <c r="B6" s="50" t="s">
        <v>13</v>
      </c>
      <c r="C6" s="51"/>
      <c r="D6" s="52"/>
      <c r="E6" s="53"/>
      <c r="F6" s="54"/>
      <c r="G6" s="53"/>
      <c r="H6" s="54"/>
      <c r="I6" s="53"/>
      <c r="J6" s="54"/>
      <c r="K6" s="53"/>
      <c r="L6" s="51"/>
      <c r="M6" s="55"/>
      <c r="N6" s="56"/>
      <c r="O6" s="57"/>
      <c r="P6" s="58"/>
    </row>
    <row r="7" spans="1:16" ht="15" customHeight="1">
      <c r="A7" s="59" t="s">
        <v>14</v>
      </c>
      <c r="B7" s="60" t="s">
        <v>15</v>
      </c>
      <c r="C7" s="61" t="s">
        <v>16</v>
      </c>
      <c r="D7" s="62">
        <v>2</v>
      </c>
      <c r="E7" s="63"/>
      <c r="F7" s="64"/>
      <c r="G7" s="65"/>
      <c r="H7" s="66"/>
      <c r="I7" s="67"/>
      <c r="J7" s="66"/>
      <c r="K7" s="67"/>
      <c r="L7" s="32">
        <f>IF(M7&lt;&gt;"A",SUM(D7:K7),0)</f>
        <v>2</v>
      </c>
      <c r="M7" s="33" t="s">
        <v>17</v>
      </c>
      <c r="N7" s="68"/>
      <c r="O7" s="69"/>
      <c r="P7" s="36" t="s">
        <v>18</v>
      </c>
    </row>
    <row r="8" spans="1:16" ht="15">
      <c r="A8" s="59" t="s">
        <v>19</v>
      </c>
      <c r="B8" s="70" t="s">
        <v>20</v>
      </c>
      <c r="C8" s="71" t="s">
        <v>21</v>
      </c>
      <c r="D8" s="29">
        <v>2</v>
      </c>
      <c r="E8" s="30"/>
      <c r="F8" s="64"/>
      <c r="G8" s="65"/>
      <c r="H8" s="66"/>
      <c r="I8" s="67"/>
      <c r="J8" s="66"/>
      <c r="K8" s="67"/>
      <c r="L8" s="32">
        <f>IF(M8&lt;&gt;"A",SUM(D8:K8),0)</f>
        <v>2</v>
      </c>
      <c r="M8" s="33" t="s">
        <v>22</v>
      </c>
      <c r="N8" s="68"/>
      <c r="O8" s="69"/>
      <c r="P8" s="36" t="s">
        <v>23</v>
      </c>
    </row>
    <row r="9" spans="1:16" ht="15">
      <c r="A9" s="59" t="s">
        <v>24</v>
      </c>
      <c r="B9" s="69" t="s">
        <v>25</v>
      </c>
      <c r="C9" s="71" t="s">
        <v>26</v>
      </c>
      <c r="D9" s="62">
        <v>2</v>
      </c>
      <c r="E9" s="30"/>
      <c r="F9" s="64"/>
      <c r="G9" s="65"/>
      <c r="H9" s="66"/>
      <c r="I9" s="67"/>
      <c r="J9" s="66"/>
      <c r="K9" s="67"/>
      <c r="L9" s="32">
        <f>IF(M9&lt;&gt;"A",SUM(D9:K9),0)</f>
        <v>2</v>
      </c>
      <c r="M9" s="33" t="s">
        <v>17</v>
      </c>
      <c r="N9" s="68"/>
      <c r="O9" s="70" t="s">
        <v>27</v>
      </c>
      <c r="P9" s="72" t="s">
        <v>28</v>
      </c>
    </row>
    <row r="10" spans="1:16" ht="15">
      <c r="A10" s="59" t="s">
        <v>27</v>
      </c>
      <c r="B10" s="69" t="s">
        <v>29</v>
      </c>
      <c r="C10" s="71" t="s">
        <v>26</v>
      </c>
      <c r="D10" s="73"/>
      <c r="E10" s="74">
        <v>2</v>
      </c>
      <c r="F10" s="66"/>
      <c r="G10" s="75"/>
      <c r="H10" s="66"/>
      <c r="I10" s="76"/>
      <c r="J10" s="66"/>
      <c r="K10" s="76"/>
      <c r="L10" s="77">
        <f>IF(M10&lt;&gt;"A",SUM(D10:K10),0)</f>
        <v>2</v>
      </c>
      <c r="M10" s="78" t="s">
        <v>11</v>
      </c>
      <c r="N10" s="68"/>
      <c r="O10" s="70"/>
      <c r="P10" s="72" t="s">
        <v>28</v>
      </c>
    </row>
    <row r="11" spans="1:17" s="90" customFormat="1" ht="15" customHeight="1">
      <c r="A11" s="79" t="s">
        <v>30</v>
      </c>
      <c r="B11" s="60" t="s">
        <v>31</v>
      </c>
      <c r="C11" s="80" t="s">
        <v>32</v>
      </c>
      <c r="D11" s="81"/>
      <c r="E11" s="82">
        <v>2</v>
      </c>
      <c r="F11" s="83"/>
      <c r="G11" s="82"/>
      <c r="H11" s="84"/>
      <c r="I11" s="82"/>
      <c r="J11" s="84"/>
      <c r="K11" s="82"/>
      <c r="L11" s="85">
        <f>IF(M11&lt;&gt;"A",SUM(D11:K11),0)</f>
        <v>2</v>
      </c>
      <c r="M11" s="86" t="s">
        <v>11</v>
      </c>
      <c r="N11" s="87"/>
      <c r="O11" s="88"/>
      <c r="P11" s="36" t="s">
        <v>33</v>
      </c>
      <c r="Q11" s="89"/>
    </row>
    <row r="12" spans="1:16" ht="15">
      <c r="A12" s="59" t="s">
        <v>34</v>
      </c>
      <c r="B12" s="70" t="s">
        <v>35</v>
      </c>
      <c r="C12" s="91" t="s">
        <v>36</v>
      </c>
      <c r="D12" s="29"/>
      <c r="E12" s="30"/>
      <c r="F12" s="92">
        <v>1</v>
      </c>
      <c r="G12" s="30"/>
      <c r="H12" s="66"/>
      <c r="I12" s="67"/>
      <c r="J12" s="64"/>
      <c r="K12" s="65"/>
      <c r="L12" s="77">
        <v>2</v>
      </c>
      <c r="M12" s="33" t="s">
        <v>22</v>
      </c>
      <c r="N12" s="68"/>
      <c r="O12" s="70"/>
      <c r="P12" s="36" t="s">
        <v>37</v>
      </c>
    </row>
    <row r="13" spans="1:16" ht="25.5" customHeight="1">
      <c r="A13" s="59" t="s">
        <v>38</v>
      </c>
      <c r="B13" s="60" t="s">
        <v>39</v>
      </c>
      <c r="C13" s="71" t="s">
        <v>40</v>
      </c>
      <c r="D13" s="29"/>
      <c r="E13" s="30"/>
      <c r="F13" s="31"/>
      <c r="G13" s="30"/>
      <c r="H13" s="92">
        <v>2</v>
      </c>
      <c r="I13" s="74"/>
      <c r="J13" s="64"/>
      <c r="K13" s="65"/>
      <c r="L13" s="32">
        <f>IF(M13&lt;&gt;"A",SUM(D13:K13),0)</f>
        <v>2</v>
      </c>
      <c r="M13" s="33" t="s">
        <v>22</v>
      </c>
      <c r="N13" s="68" t="s">
        <v>41</v>
      </c>
      <c r="O13" s="70"/>
      <c r="P13" s="36" t="s">
        <v>42</v>
      </c>
    </row>
    <row r="14" spans="1:16" ht="25.5" customHeight="1">
      <c r="A14" s="59" t="s">
        <v>43</v>
      </c>
      <c r="B14" s="60" t="s">
        <v>44</v>
      </c>
      <c r="C14" s="71" t="s">
        <v>26</v>
      </c>
      <c r="D14" s="29"/>
      <c r="E14" s="30"/>
      <c r="F14" s="31"/>
      <c r="G14" s="30"/>
      <c r="H14" s="92"/>
      <c r="I14" s="74">
        <v>1</v>
      </c>
      <c r="J14" s="64"/>
      <c r="K14" s="65"/>
      <c r="L14" s="32">
        <f>IF(M14&lt;&gt;"A",SUM(D14:K14),0)</f>
        <v>1</v>
      </c>
      <c r="M14" s="33" t="s">
        <v>11</v>
      </c>
      <c r="N14" s="68"/>
      <c r="O14" s="70"/>
      <c r="P14" s="36" t="s">
        <v>42</v>
      </c>
    </row>
    <row r="15" spans="1:17" s="101" customFormat="1" ht="15">
      <c r="A15" s="93"/>
      <c r="B15" s="94" t="s">
        <v>45</v>
      </c>
      <c r="C15" s="95"/>
      <c r="D15" s="96">
        <f aca="true" t="shared" si="0" ref="D15:K15">SUMIF(D7:D14,"&gt;0",$L7:$L14)</f>
        <v>6</v>
      </c>
      <c r="E15" s="97">
        <f t="shared" si="0"/>
        <v>4</v>
      </c>
      <c r="F15" s="98">
        <f t="shared" si="0"/>
        <v>2</v>
      </c>
      <c r="G15" s="97">
        <f t="shared" si="0"/>
        <v>0</v>
      </c>
      <c r="H15" s="98">
        <f t="shared" si="0"/>
        <v>2</v>
      </c>
      <c r="I15" s="97">
        <f t="shared" si="0"/>
        <v>1</v>
      </c>
      <c r="J15" s="98">
        <f t="shared" si="0"/>
        <v>0</v>
      </c>
      <c r="K15" s="97">
        <f t="shared" si="0"/>
        <v>0</v>
      </c>
      <c r="L15" s="99">
        <f>SUMIF($M7:$M14,"&lt;&gt;A",L7:L14)</f>
        <v>15</v>
      </c>
      <c r="M15" s="100"/>
      <c r="N15" s="68"/>
      <c r="O15" s="70"/>
      <c r="P15" s="36"/>
      <c r="Q15" s="7"/>
    </row>
    <row r="16" spans="1:17" s="103" customFormat="1" ht="19.5" customHeight="1">
      <c r="A16" s="49"/>
      <c r="B16" s="50" t="s">
        <v>46</v>
      </c>
      <c r="C16" s="51"/>
      <c r="D16" s="52"/>
      <c r="E16" s="53"/>
      <c r="F16" s="54"/>
      <c r="G16" s="53"/>
      <c r="H16" s="54"/>
      <c r="I16" s="53"/>
      <c r="J16" s="54"/>
      <c r="K16" s="53"/>
      <c r="L16" s="51"/>
      <c r="M16" s="55"/>
      <c r="N16" s="56"/>
      <c r="O16" s="57"/>
      <c r="P16" s="58"/>
      <c r="Q16" s="102"/>
    </row>
    <row r="17" spans="1:17" s="103" customFormat="1" ht="15">
      <c r="A17" s="59" t="s">
        <v>47</v>
      </c>
      <c r="B17" s="69" t="s">
        <v>48</v>
      </c>
      <c r="C17" s="114" t="s">
        <v>49</v>
      </c>
      <c r="D17" s="62">
        <v>2</v>
      </c>
      <c r="E17" s="74"/>
      <c r="F17" s="92"/>
      <c r="G17" s="74"/>
      <c r="H17" s="104"/>
      <c r="I17" s="75"/>
      <c r="J17" s="66"/>
      <c r="K17" s="75"/>
      <c r="L17" s="77">
        <f>IF(M17&lt;&gt;"A",SUM(D17:K17),0)</f>
        <v>2</v>
      </c>
      <c r="M17" s="78" t="s">
        <v>17</v>
      </c>
      <c r="N17" s="87"/>
      <c r="O17" s="69"/>
      <c r="P17" s="72" t="s">
        <v>50</v>
      </c>
      <c r="Q17" s="102"/>
    </row>
    <row r="18" spans="1:17" s="103" customFormat="1" ht="15" customHeight="1">
      <c r="A18" s="79" t="s">
        <v>378</v>
      </c>
      <c r="B18" s="88" t="s">
        <v>379</v>
      </c>
      <c r="C18" s="91" t="s">
        <v>380</v>
      </c>
      <c r="D18" s="62">
        <v>2</v>
      </c>
      <c r="E18" s="74"/>
      <c r="F18" s="92"/>
      <c r="G18" s="74"/>
      <c r="H18" s="92"/>
      <c r="I18" s="74"/>
      <c r="J18" s="104"/>
      <c r="K18" s="76"/>
      <c r="L18" s="77">
        <v>2</v>
      </c>
      <c r="M18" s="78" t="s">
        <v>17</v>
      </c>
      <c r="N18" s="202"/>
      <c r="O18" s="69" t="s">
        <v>381</v>
      </c>
      <c r="P18" s="207" t="s">
        <v>382</v>
      </c>
      <c r="Q18" s="102"/>
    </row>
    <row r="19" spans="1:17" s="103" customFormat="1" ht="15" customHeight="1">
      <c r="A19" s="79" t="s">
        <v>381</v>
      </c>
      <c r="B19" s="88" t="s">
        <v>383</v>
      </c>
      <c r="C19" s="91" t="s">
        <v>26</v>
      </c>
      <c r="D19" s="62"/>
      <c r="E19" s="258">
        <v>1</v>
      </c>
      <c r="F19" s="92"/>
      <c r="G19" s="74"/>
      <c r="H19" s="92"/>
      <c r="I19" s="74"/>
      <c r="J19" s="104"/>
      <c r="K19" s="76"/>
      <c r="L19" s="77">
        <v>1</v>
      </c>
      <c r="M19" s="78" t="s">
        <v>11</v>
      </c>
      <c r="N19" s="87"/>
      <c r="O19" s="69"/>
      <c r="P19" s="72" t="s">
        <v>382</v>
      </c>
      <c r="Q19" s="102"/>
    </row>
    <row r="20" spans="1:17" s="103" customFormat="1" ht="15">
      <c r="A20" s="59" t="s">
        <v>51</v>
      </c>
      <c r="B20" s="69" t="s">
        <v>52</v>
      </c>
      <c r="C20" s="201" t="s">
        <v>53</v>
      </c>
      <c r="D20" s="62">
        <v>2</v>
      </c>
      <c r="E20" s="74"/>
      <c r="F20" s="92"/>
      <c r="G20" s="74"/>
      <c r="H20" s="92"/>
      <c r="I20" s="74"/>
      <c r="J20" s="66"/>
      <c r="K20" s="75"/>
      <c r="L20" s="77">
        <v>2</v>
      </c>
      <c r="M20" s="78" t="s">
        <v>54</v>
      </c>
      <c r="N20" s="87"/>
      <c r="O20" s="69"/>
      <c r="P20" s="72" t="s">
        <v>55</v>
      </c>
      <c r="Q20" s="102"/>
    </row>
    <row r="21" spans="1:17" s="103" customFormat="1" ht="15">
      <c r="A21" s="59" t="s">
        <v>56</v>
      </c>
      <c r="B21" s="69" t="s">
        <v>57</v>
      </c>
      <c r="C21" s="114" t="s">
        <v>58</v>
      </c>
      <c r="D21" s="62"/>
      <c r="E21" s="74"/>
      <c r="F21" s="92">
        <v>2</v>
      </c>
      <c r="G21" s="74"/>
      <c r="H21" s="92"/>
      <c r="I21" s="74"/>
      <c r="J21" s="66"/>
      <c r="K21" s="75"/>
      <c r="L21" s="77">
        <f>IF(M21&lt;&gt;"A",SUM(D21:K21),0)</f>
        <v>2</v>
      </c>
      <c r="M21" s="78" t="s">
        <v>17</v>
      </c>
      <c r="N21" s="87" t="s">
        <v>51</v>
      </c>
      <c r="O21" s="69"/>
      <c r="P21" s="72" t="s">
        <v>59</v>
      </c>
      <c r="Q21" s="102"/>
    </row>
    <row r="22" spans="1:17" s="103" customFormat="1" ht="15">
      <c r="A22" s="59" t="s">
        <v>60</v>
      </c>
      <c r="B22" s="69" t="s">
        <v>61</v>
      </c>
      <c r="C22" s="114" t="s">
        <v>62</v>
      </c>
      <c r="D22" s="62">
        <v>2</v>
      </c>
      <c r="E22" s="74"/>
      <c r="F22" s="92"/>
      <c r="G22" s="74"/>
      <c r="H22" s="92"/>
      <c r="I22" s="74"/>
      <c r="J22" s="66"/>
      <c r="K22" s="75"/>
      <c r="L22" s="77">
        <f>IF(M22&lt;&gt;"A",SUM(D22:K22),0)</f>
        <v>2</v>
      </c>
      <c r="M22" s="78" t="s">
        <v>17</v>
      </c>
      <c r="N22" s="87"/>
      <c r="O22" s="69"/>
      <c r="P22" s="72" t="s">
        <v>63</v>
      </c>
      <c r="Q22" s="102"/>
    </row>
    <row r="23" spans="1:17" s="103" customFormat="1" ht="15">
      <c r="A23" s="59" t="s">
        <v>64</v>
      </c>
      <c r="B23" s="69" t="s">
        <v>65</v>
      </c>
      <c r="C23" s="114" t="s">
        <v>66</v>
      </c>
      <c r="D23" s="62"/>
      <c r="E23" s="74">
        <v>1</v>
      </c>
      <c r="F23" s="92"/>
      <c r="G23" s="74"/>
      <c r="H23" s="92"/>
      <c r="I23" s="74"/>
      <c r="J23" s="66"/>
      <c r="K23" s="75"/>
      <c r="L23" s="77">
        <v>2</v>
      </c>
      <c r="M23" s="78" t="s">
        <v>11</v>
      </c>
      <c r="N23" s="87"/>
      <c r="O23" s="69"/>
      <c r="P23" s="72" t="s">
        <v>67</v>
      </c>
      <c r="Q23" s="102"/>
    </row>
    <row r="24" spans="1:17" s="103" customFormat="1" ht="15">
      <c r="A24" s="59" t="s">
        <v>68</v>
      </c>
      <c r="B24" s="69" t="s">
        <v>69</v>
      </c>
      <c r="C24" s="201" t="s">
        <v>70</v>
      </c>
      <c r="D24" s="62"/>
      <c r="E24" s="74"/>
      <c r="F24" s="92">
        <v>2</v>
      </c>
      <c r="G24" s="74"/>
      <c r="H24" s="92"/>
      <c r="I24" s="74"/>
      <c r="J24" s="66"/>
      <c r="K24" s="75"/>
      <c r="L24" s="77">
        <f>IF(M24&lt;&gt;"A",SUM(D24:K24),0)</f>
        <v>2</v>
      </c>
      <c r="M24" s="78" t="s">
        <v>22</v>
      </c>
      <c r="N24" s="87" t="s">
        <v>19</v>
      </c>
      <c r="O24" s="69"/>
      <c r="P24" s="72" t="s">
        <v>71</v>
      </c>
      <c r="Q24" s="102"/>
    </row>
    <row r="25" spans="1:17" s="103" customFormat="1" ht="15">
      <c r="A25" s="59" t="s">
        <v>72</v>
      </c>
      <c r="B25" s="88" t="s">
        <v>73</v>
      </c>
      <c r="C25" s="91" t="s">
        <v>66</v>
      </c>
      <c r="D25" s="62">
        <v>2</v>
      </c>
      <c r="E25" s="208"/>
      <c r="F25" s="92"/>
      <c r="G25" s="74"/>
      <c r="H25" s="209"/>
      <c r="I25" s="208"/>
      <c r="J25" s="66"/>
      <c r="K25" s="75"/>
      <c r="L25" s="77">
        <f>IF(M25&lt;&gt;"A",SUM(D25:K25),0)</f>
        <v>2</v>
      </c>
      <c r="M25" s="78" t="s">
        <v>22</v>
      </c>
      <c r="N25" s="87"/>
      <c r="O25" s="69" t="s">
        <v>74</v>
      </c>
      <c r="P25" s="72" t="s">
        <v>75</v>
      </c>
      <c r="Q25" s="102"/>
    </row>
    <row r="26" spans="1:17" s="103" customFormat="1" ht="15">
      <c r="A26" s="59" t="s">
        <v>74</v>
      </c>
      <c r="B26" s="88" t="s">
        <v>76</v>
      </c>
      <c r="C26" s="91" t="s">
        <v>26</v>
      </c>
      <c r="D26" s="62"/>
      <c r="E26" s="74">
        <v>1</v>
      </c>
      <c r="F26" s="92"/>
      <c r="G26" s="74"/>
      <c r="H26" s="209"/>
      <c r="I26" s="208"/>
      <c r="J26" s="66"/>
      <c r="K26" s="75"/>
      <c r="L26" s="77">
        <f>IF(M26&lt;&gt;"A",SUM(D26:K26),0)</f>
        <v>1</v>
      </c>
      <c r="M26" s="78" t="s">
        <v>11</v>
      </c>
      <c r="N26" s="87"/>
      <c r="O26" s="69"/>
      <c r="P26" s="72" t="s">
        <v>75</v>
      </c>
      <c r="Q26" s="102"/>
    </row>
    <row r="27" spans="1:17" s="214" customFormat="1" ht="15">
      <c r="A27" s="93"/>
      <c r="B27" s="185" t="s">
        <v>45</v>
      </c>
      <c r="C27" s="210"/>
      <c r="D27" s="211">
        <f aca="true" t="shared" si="1" ref="D27:K27">SUMIF(D17:D26,"&gt;0",$L17:$L26)</f>
        <v>10</v>
      </c>
      <c r="E27" s="212">
        <f t="shared" si="1"/>
        <v>4</v>
      </c>
      <c r="F27" s="213">
        <f t="shared" si="1"/>
        <v>4</v>
      </c>
      <c r="G27" s="212">
        <f t="shared" si="1"/>
        <v>0</v>
      </c>
      <c r="H27" s="213">
        <f t="shared" si="1"/>
        <v>0</v>
      </c>
      <c r="I27" s="212">
        <f t="shared" si="1"/>
        <v>0</v>
      </c>
      <c r="J27" s="213">
        <f t="shared" si="1"/>
        <v>0</v>
      </c>
      <c r="K27" s="212">
        <f t="shared" si="1"/>
        <v>0</v>
      </c>
      <c r="L27" s="126">
        <f>SUM(L17:L26)</f>
        <v>18</v>
      </c>
      <c r="M27" s="206"/>
      <c r="N27" s="87"/>
      <c r="O27" s="69"/>
      <c r="P27" s="72"/>
      <c r="Q27" s="102"/>
    </row>
    <row r="28" spans="1:17" s="214" customFormat="1" ht="15">
      <c r="A28" s="93"/>
      <c r="B28" s="185" t="s">
        <v>77</v>
      </c>
      <c r="C28" s="210"/>
      <c r="D28" s="211">
        <f aca="true" t="shared" si="2" ref="D28:L28">D15+D27</f>
        <v>16</v>
      </c>
      <c r="E28" s="212">
        <f t="shared" si="2"/>
        <v>8</v>
      </c>
      <c r="F28" s="213">
        <f t="shared" si="2"/>
        <v>6</v>
      </c>
      <c r="G28" s="212">
        <f t="shared" si="2"/>
        <v>0</v>
      </c>
      <c r="H28" s="213">
        <f t="shared" si="2"/>
        <v>2</v>
      </c>
      <c r="I28" s="212">
        <f t="shared" si="2"/>
        <v>1</v>
      </c>
      <c r="J28" s="213">
        <f t="shared" si="2"/>
        <v>0</v>
      </c>
      <c r="K28" s="212">
        <f t="shared" si="2"/>
        <v>0</v>
      </c>
      <c r="L28" s="126">
        <f t="shared" si="2"/>
        <v>33</v>
      </c>
      <c r="M28" s="206"/>
      <c r="N28" s="87"/>
      <c r="O28" s="69"/>
      <c r="P28" s="72"/>
      <c r="Q28" s="102"/>
    </row>
    <row r="29" spans="1:17" s="101" customFormat="1" ht="19.5" customHeight="1">
      <c r="A29" s="192"/>
      <c r="B29" s="186" t="s">
        <v>319</v>
      </c>
      <c r="C29" s="187"/>
      <c r="D29" s="188"/>
      <c r="E29" s="189"/>
      <c r="F29" s="190"/>
      <c r="G29" s="189"/>
      <c r="H29" s="190"/>
      <c r="I29" s="189"/>
      <c r="J29" s="190"/>
      <c r="K29" s="189"/>
      <c r="L29" s="193"/>
      <c r="M29" s="194"/>
      <c r="N29" s="195"/>
      <c r="O29" s="196"/>
      <c r="P29" s="197"/>
      <c r="Q29" s="7"/>
    </row>
    <row r="30" spans="1:17" s="101" customFormat="1" ht="19.5" customHeight="1">
      <c r="A30" s="107"/>
      <c r="B30" s="50" t="s">
        <v>78</v>
      </c>
      <c r="C30" s="51"/>
      <c r="D30" s="52"/>
      <c r="E30" s="53"/>
      <c r="F30" s="54"/>
      <c r="G30" s="53"/>
      <c r="H30" s="54"/>
      <c r="I30" s="53"/>
      <c r="J30" s="54"/>
      <c r="K30" s="53"/>
      <c r="L30" s="51"/>
      <c r="M30" s="55"/>
      <c r="N30" s="56"/>
      <c r="O30" s="57"/>
      <c r="P30" s="58"/>
      <c r="Q30" s="7"/>
    </row>
    <row r="31" spans="1:17" s="214" customFormat="1" ht="15.75">
      <c r="A31" s="59" t="s">
        <v>79</v>
      </c>
      <c r="B31" s="69" t="s">
        <v>80</v>
      </c>
      <c r="C31" s="215" t="s">
        <v>81</v>
      </c>
      <c r="D31" s="122"/>
      <c r="E31" s="75"/>
      <c r="F31" s="92">
        <v>2</v>
      </c>
      <c r="G31" s="74"/>
      <c r="H31" s="92"/>
      <c r="I31" s="74"/>
      <c r="J31" s="66"/>
      <c r="K31" s="75"/>
      <c r="L31" s="77">
        <f>IF(M31&lt;&gt;"A",SUM(D31:K31),0)</f>
        <v>2</v>
      </c>
      <c r="M31" s="78" t="s">
        <v>17</v>
      </c>
      <c r="N31" s="87"/>
      <c r="O31" s="69" t="s">
        <v>82</v>
      </c>
      <c r="P31" s="72" t="s">
        <v>83</v>
      </c>
      <c r="Q31" s="216"/>
    </row>
    <row r="32" spans="1:17" s="214" customFormat="1" ht="15.75">
      <c r="A32" s="59" t="s">
        <v>82</v>
      </c>
      <c r="B32" s="69" t="s">
        <v>84</v>
      </c>
      <c r="C32" s="217" t="s">
        <v>85</v>
      </c>
      <c r="D32" s="122"/>
      <c r="E32" s="75"/>
      <c r="F32" s="92"/>
      <c r="G32" s="74">
        <v>2</v>
      </c>
      <c r="H32" s="92"/>
      <c r="I32" s="74"/>
      <c r="J32" s="66"/>
      <c r="K32" s="75"/>
      <c r="L32" s="77">
        <v>3</v>
      </c>
      <c r="M32" s="78" t="s">
        <v>11</v>
      </c>
      <c r="N32" s="87"/>
      <c r="O32" s="69"/>
      <c r="P32" s="72" t="s">
        <v>83</v>
      </c>
      <c r="Q32" s="216"/>
    </row>
    <row r="33" spans="1:17" s="214" customFormat="1" ht="15" customHeight="1">
      <c r="A33" s="59" t="s">
        <v>86</v>
      </c>
      <c r="B33" s="88" t="s">
        <v>87</v>
      </c>
      <c r="C33" s="110" t="s">
        <v>384</v>
      </c>
      <c r="D33" s="111"/>
      <c r="E33" s="112"/>
      <c r="F33" s="113"/>
      <c r="G33" s="112"/>
      <c r="H33" s="92"/>
      <c r="I33" s="74">
        <v>2</v>
      </c>
      <c r="J33" s="113"/>
      <c r="K33" s="112"/>
      <c r="L33" s="77">
        <f aca="true" t="shared" si="3" ref="L33:L38">IF(M33&lt;&gt;"A",SUM(D33:K33),0)</f>
        <v>2</v>
      </c>
      <c r="M33" s="78" t="s">
        <v>11</v>
      </c>
      <c r="N33" s="87"/>
      <c r="O33" s="69"/>
      <c r="P33" s="72" t="s">
        <v>88</v>
      </c>
      <c r="Q33" s="102"/>
    </row>
    <row r="34" spans="1:17" s="214" customFormat="1" ht="15" customHeight="1">
      <c r="A34" s="59" t="s">
        <v>89</v>
      </c>
      <c r="B34" s="88" t="s">
        <v>90</v>
      </c>
      <c r="C34" s="114" t="s">
        <v>16</v>
      </c>
      <c r="D34" s="62">
        <v>2</v>
      </c>
      <c r="E34" s="74"/>
      <c r="F34" s="218"/>
      <c r="G34" s="219"/>
      <c r="H34" s="92"/>
      <c r="I34" s="74"/>
      <c r="J34" s="220"/>
      <c r="K34" s="221"/>
      <c r="L34" s="77">
        <f t="shared" si="3"/>
        <v>2</v>
      </c>
      <c r="M34" s="78" t="s">
        <v>22</v>
      </c>
      <c r="N34" s="87"/>
      <c r="O34" s="69"/>
      <c r="P34" s="72" t="s">
        <v>91</v>
      </c>
      <c r="Q34" s="102"/>
    </row>
    <row r="35" spans="1:17" s="214" customFormat="1" ht="25.5">
      <c r="A35" s="59" t="s">
        <v>92</v>
      </c>
      <c r="B35" s="69" t="s">
        <v>93</v>
      </c>
      <c r="C35" s="217" t="s">
        <v>62</v>
      </c>
      <c r="D35" s="122"/>
      <c r="E35" s="75"/>
      <c r="F35" s="92">
        <v>2</v>
      </c>
      <c r="G35" s="74"/>
      <c r="H35" s="92"/>
      <c r="I35" s="74"/>
      <c r="J35" s="66"/>
      <c r="K35" s="75"/>
      <c r="L35" s="77">
        <f t="shared" si="3"/>
        <v>2</v>
      </c>
      <c r="M35" s="78" t="s">
        <v>17</v>
      </c>
      <c r="N35" s="222" t="s">
        <v>94</v>
      </c>
      <c r="O35" s="69" t="s">
        <v>95</v>
      </c>
      <c r="P35" s="72" t="s">
        <v>96</v>
      </c>
      <c r="Q35" s="102"/>
    </row>
    <row r="36" spans="1:17" s="214" customFormat="1" ht="15">
      <c r="A36" s="59" t="s">
        <v>95</v>
      </c>
      <c r="B36" s="69" t="s">
        <v>97</v>
      </c>
      <c r="C36" s="217" t="s">
        <v>62</v>
      </c>
      <c r="D36" s="122"/>
      <c r="E36" s="75"/>
      <c r="F36" s="92"/>
      <c r="G36" s="74">
        <v>1</v>
      </c>
      <c r="H36" s="92"/>
      <c r="I36" s="74"/>
      <c r="J36" s="66"/>
      <c r="K36" s="75"/>
      <c r="L36" s="77">
        <f t="shared" si="3"/>
        <v>1</v>
      </c>
      <c r="M36" s="78" t="s">
        <v>11</v>
      </c>
      <c r="N36" s="87"/>
      <c r="O36" s="69"/>
      <c r="P36" s="72" t="s">
        <v>96</v>
      </c>
      <c r="Q36" s="102"/>
    </row>
    <row r="37" spans="1:17" s="214" customFormat="1" ht="15">
      <c r="A37" s="59" t="s">
        <v>98</v>
      </c>
      <c r="B37" s="69" t="s">
        <v>99</v>
      </c>
      <c r="C37" s="217" t="s">
        <v>58</v>
      </c>
      <c r="D37" s="122"/>
      <c r="E37" s="75"/>
      <c r="F37" s="92">
        <v>2</v>
      </c>
      <c r="G37" s="74"/>
      <c r="H37" s="92"/>
      <c r="I37" s="74"/>
      <c r="J37" s="66"/>
      <c r="K37" s="75"/>
      <c r="L37" s="77">
        <f t="shared" si="3"/>
        <v>2</v>
      </c>
      <c r="M37" s="78" t="s">
        <v>17</v>
      </c>
      <c r="N37" s="87"/>
      <c r="O37" s="69" t="s">
        <v>100</v>
      </c>
      <c r="P37" s="72" t="s">
        <v>101</v>
      </c>
      <c r="Q37" s="102"/>
    </row>
    <row r="38" spans="1:17" s="214" customFormat="1" ht="15">
      <c r="A38" s="59" t="s">
        <v>100</v>
      </c>
      <c r="B38" s="69" t="s">
        <v>102</v>
      </c>
      <c r="C38" s="217" t="s">
        <v>49</v>
      </c>
      <c r="D38" s="122"/>
      <c r="E38" s="75"/>
      <c r="F38" s="92"/>
      <c r="G38" s="74">
        <v>1</v>
      </c>
      <c r="H38" s="92"/>
      <c r="I38" s="74"/>
      <c r="J38" s="66"/>
      <c r="K38" s="75"/>
      <c r="L38" s="77">
        <f t="shared" si="3"/>
        <v>1</v>
      </c>
      <c r="M38" s="78" t="s">
        <v>11</v>
      </c>
      <c r="N38" s="87"/>
      <c r="O38" s="69"/>
      <c r="P38" s="72" t="s">
        <v>101</v>
      </c>
      <c r="Q38" s="102"/>
    </row>
    <row r="39" spans="1:17" s="214" customFormat="1" ht="15">
      <c r="A39" s="59" t="s">
        <v>103</v>
      </c>
      <c r="B39" s="88" t="s">
        <v>104</v>
      </c>
      <c r="C39" s="110" t="s">
        <v>49</v>
      </c>
      <c r="D39" s="122"/>
      <c r="E39" s="75"/>
      <c r="F39" s="92"/>
      <c r="G39" s="74"/>
      <c r="H39" s="92">
        <v>2</v>
      </c>
      <c r="I39" s="74"/>
      <c r="J39" s="66"/>
      <c r="K39" s="75"/>
      <c r="L39" s="77">
        <v>2</v>
      </c>
      <c r="M39" s="78" t="s">
        <v>17</v>
      </c>
      <c r="N39" s="87"/>
      <c r="O39" s="69"/>
      <c r="P39" s="72" t="s">
        <v>105</v>
      </c>
      <c r="Q39" s="102"/>
    </row>
    <row r="40" spans="1:17" s="214" customFormat="1" ht="15">
      <c r="A40" s="59" t="s">
        <v>106</v>
      </c>
      <c r="B40" s="69" t="s">
        <v>107</v>
      </c>
      <c r="C40" s="114" t="s">
        <v>16</v>
      </c>
      <c r="D40" s="62"/>
      <c r="E40" s="74"/>
      <c r="F40" s="92">
        <v>2</v>
      </c>
      <c r="G40" s="74"/>
      <c r="H40" s="92"/>
      <c r="I40" s="74"/>
      <c r="J40" s="66"/>
      <c r="K40" s="75"/>
      <c r="L40" s="77">
        <f aca="true" t="shared" si="4" ref="L40:L45">IF(M40&lt;&gt;"A",SUM(D40:K40),0)</f>
        <v>2</v>
      </c>
      <c r="M40" s="78" t="s">
        <v>17</v>
      </c>
      <c r="N40" s="87" t="s">
        <v>89</v>
      </c>
      <c r="O40" s="69"/>
      <c r="P40" s="72" t="s">
        <v>108</v>
      </c>
      <c r="Q40" s="102"/>
    </row>
    <row r="41" spans="1:17" s="214" customFormat="1" ht="15">
      <c r="A41" s="59" t="s">
        <v>109</v>
      </c>
      <c r="B41" s="69" t="s">
        <v>110</v>
      </c>
      <c r="C41" s="217" t="s">
        <v>49</v>
      </c>
      <c r="D41" s="122"/>
      <c r="E41" s="75"/>
      <c r="F41" s="92">
        <v>3</v>
      </c>
      <c r="G41" s="74"/>
      <c r="H41" s="92"/>
      <c r="I41" s="74"/>
      <c r="J41" s="66"/>
      <c r="K41" s="75"/>
      <c r="L41" s="77">
        <f t="shared" si="4"/>
        <v>3</v>
      </c>
      <c r="M41" s="78" t="s">
        <v>17</v>
      </c>
      <c r="N41" s="87"/>
      <c r="O41" s="69" t="s">
        <v>111</v>
      </c>
      <c r="P41" s="72" t="s">
        <v>112</v>
      </c>
      <c r="Q41" s="102"/>
    </row>
    <row r="42" spans="1:17" s="214" customFormat="1" ht="15">
      <c r="A42" s="59" t="s">
        <v>111</v>
      </c>
      <c r="B42" s="69" t="s">
        <v>113</v>
      </c>
      <c r="C42" s="217" t="s">
        <v>58</v>
      </c>
      <c r="D42" s="122"/>
      <c r="E42" s="75"/>
      <c r="F42" s="92"/>
      <c r="G42" s="74">
        <v>2</v>
      </c>
      <c r="H42" s="92"/>
      <c r="I42" s="74"/>
      <c r="J42" s="66"/>
      <c r="K42" s="75"/>
      <c r="L42" s="77">
        <f t="shared" si="4"/>
        <v>2</v>
      </c>
      <c r="M42" s="78" t="s">
        <v>11</v>
      </c>
      <c r="N42" s="87"/>
      <c r="O42" s="69"/>
      <c r="P42" s="72" t="s">
        <v>112</v>
      </c>
      <c r="Q42" s="102"/>
    </row>
    <row r="43" spans="1:17" s="214" customFormat="1" ht="15">
      <c r="A43" s="59" t="s">
        <v>114</v>
      </c>
      <c r="B43" s="69" t="s">
        <v>115</v>
      </c>
      <c r="C43" s="123" t="s">
        <v>116</v>
      </c>
      <c r="D43" s="122"/>
      <c r="E43" s="75"/>
      <c r="F43" s="92"/>
      <c r="G43" s="74">
        <v>4</v>
      </c>
      <c r="H43" s="66"/>
      <c r="I43" s="75"/>
      <c r="J43" s="66"/>
      <c r="K43" s="75"/>
      <c r="L43" s="77">
        <f t="shared" si="4"/>
        <v>4</v>
      </c>
      <c r="M43" s="78" t="s">
        <v>11</v>
      </c>
      <c r="N43" s="87"/>
      <c r="O43" s="69"/>
      <c r="P43" s="72" t="s">
        <v>117</v>
      </c>
      <c r="Q43" s="102"/>
    </row>
    <row r="44" spans="1:256" s="118" customFormat="1" ht="25.5">
      <c r="A44" s="79" t="s">
        <v>343</v>
      </c>
      <c r="B44" s="88" t="s">
        <v>118</v>
      </c>
      <c r="C44" s="80" t="s">
        <v>119</v>
      </c>
      <c r="D44" s="124"/>
      <c r="F44" s="223"/>
      <c r="H44" s="83">
        <v>3</v>
      </c>
      <c r="I44" s="119"/>
      <c r="J44" s="223"/>
      <c r="L44" s="120">
        <f t="shared" si="4"/>
        <v>3</v>
      </c>
      <c r="M44" s="121" t="s">
        <v>17</v>
      </c>
      <c r="N44" s="87" t="s">
        <v>34</v>
      </c>
      <c r="O44" s="88"/>
      <c r="P44" s="72" t="s">
        <v>120</v>
      </c>
      <c r="Q44" s="102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4"/>
      <c r="FK44" s="224"/>
      <c r="FL44" s="224"/>
      <c r="FM44" s="224"/>
      <c r="FN44" s="224"/>
      <c r="FO44" s="224"/>
      <c r="FP44" s="224"/>
      <c r="FQ44" s="224"/>
      <c r="FR44" s="224"/>
      <c r="FS44" s="224"/>
      <c r="FT44" s="224"/>
      <c r="FU44" s="224"/>
      <c r="FV44" s="224"/>
      <c r="FW44" s="224"/>
      <c r="FX44" s="224"/>
      <c r="FY44" s="224"/>
      <c r="FZ44" s="224"/>
      <c r="GA44" s="224"/>
      <c r="GB44" s="224"/>
      <c r="GC44" s="224"/>
      <c r="GD44" s="224"/>
      <c r="GE44" s="224"/>
      <c r="GF44" s="224"/>
      <c r="GG44" s="224"/>
      <c r="GH44" s="224"/>
      <c r="GI44" s="224"/>
      <c r="GJ44" s="224"/>
      <c r="GK44" s="224"/>
      <c r="GL44" s="224"/>
      <c r="GM44" s="224"/>
      <c r="GN44" s="224"/>
      <c r="GO44" s="224"/>
      <c r="GP44" s="224"/>
      <c r="GQ44" s="224"/>
      <c r="GR44" s="224"/>
      <c r="GS44" s="224"/>
      <c r="GT44" s="224"/>
      <c r="GU44" s="224"/>
      <c r="GV44" s="224"/>
      <c r="GW44" s="224"/>
      <c r="GX44" s="224"/>
      <c r="GY44" s="224"/>
      <c r="GZ44" s="224"/>
      <c r="HA44" s="224"/>
      <c r="HB44" s="224"/>
      <c r="HC44" s="224"/>
      <c r="HD44" s="224"/>
      <c r="HE44" s="224"/>
      <c r="HF44" s="224"/>
      <c r="HG44" s="224"/>
      <c r="HH44" s="224"/>
      <c r="HI44" s="224"/>
      <c r="HJ44" s="224"/>
      <c r="HK44" s="224"/>
      <c r="HL44" s="224"/>
      <c r="HM44" s="224"/>
      <c r="HN44" s="224"/>
      <c r="HO44" s="224"/>
      <c r="HP44" s="224"/>
      <c r="HQ44" s="224"/>
      <c r="HR44" s="224"/>
      <c r="HS44" s="224"/>
      <c r="HT44" s="224"/>
      <c r="HU44" s="224"/>
      <c r="HV44" s="224"/>
      <c r="HW44" s="224"/>
      <c r="HX44" s="224"/>
      <c r="HY44" s="224"/>
      <c r="HZ44" s="224"/>
      <c r="IA44" s="224"/>
      <c r="IB44" s="224"/>
      <c r="IC44" s="224"/>
      <c r="ID44" s="224"/>
      <c r="IE44" s="224"/>
      <c r="IF44" s="224"/>
      <c r="IG44" s="224"/>
      <c r="IH44" s="224"/>
      <c r="II44" s="224"/>
      <c r="IJ44" s="224"/>
      <c r="IK44" s="224"/>
      <c r="IL44" s="224"/>
      <c r="IM44" s="224"/>
      <c r="IN44" s="224"/>
      <c r="IO44" s="224"/>
      <c r="IP44" s="224"/>
      <c r="IQ44" s="224"/>
      <c r="IR44" s="224"/>
      <c r="IS44" s="224"/>
      <c r="IT44" s="224"/>
      <c r="IU44" s="224"/>
      <c r="IV44" s="224"/>
    </row>
    <row r="45" spans="1:256" s="224" customFormat="1" ht="25.5">
      <c r="A45" s="59" t="s">
        <v>121</v>
      </c>
      <c r="B45" s="88" t="s">
        <v>122</v>
      </c>
      <c r="C45" s="123" t="s">
        <v>123</v>
      </c>
      <c r="D45" s="122"/>
      <c r="E45" s="75"/>
      <c r="F45" s="92"/>
      <c r="G45" s="74"/>
      <c r="H45" s="92"/>
      <c r="I45" s="74">
        <v>8</v>
      </c>
      <c r="J45" s="66"/>
      <c r="K45" s="75"/>
      <c r="L45" s="77">
        <f t="shared" si="4"/>
        <v>8</v>
      </c>
      <c r="M45" s="78" t="s">
        <v>11</v>
      </c>
      <c r="N45" s="87" t="s">
        <v>114</v>
      </c>
      <c r="O45" s="69"/>
      <c r="P45" s="72" t="s">
        <v>124</v>
      </c>
      <c r="Q45" s="102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  <row r="46" spans="1:17" s="214" customFormat="1" ht="15">
      <c r="A46" s="93"/>
      <c r="B46" s="185" t="s">
        <v>125</v>
      </c>
      <c r="C46" s="210"/>
      <c r="D46" s="211">
        <f aca="true" t="shared" si="5" ref="D46:K46">SUMIF(D31:D45,"&gt;0",$L31:$L45)</f>
        <v>2</v>
      </c>
      <c r="E46" s="212">
        <f t="shared" si="5"/>
        <v>0</v>
      </c>
      <c r="F46" s="213">
        <f t="shared" si="5"/>
        <v>11</v>
      </c>
      <c r="G46" s="212">
        <f t="shared" si="5"/>
        <v>11</v>
      </c>
      <c r="H46" s="213">
        <f t="shared" si="5"/>
        <v>5</v>
      </c>
      <c r="I46" s="212">
        <f t="shared" si="5"/>
        <v>10</v>
      </c>
      <c r="J46" s="213">
        <f t="shared" si="5"/>
        <v>0</v>
      </c>
      <c r="K46" s="212">
        <f t="shared" si="5"/>
        <v>0</v>
      </c>
      <c r="L46" s="126">
        <f>SUM(L31:L45)</f>
        <v>39</v>
      </c>
      <c r="M46" s="206"/>
      <c r="N46" s="87"/>
      <c r="O46" s="69"/>
      <c r="P46" s="72"/>
      <c r="Q46" s="102"/>
    </row>
    <row r="47" spans="1:17" s="101" customFormat="1" ht="19.5" customHeight="1">
      <c r="A47" s="106"/>
      <c r="B47" s="40" t="s">
        <v>126</v>
      </c>
      <c r="C47" s="41"/>
      <c r="D47" s="42"/>
      <c r="E47" s="43"/>
      <c r="F47" s="44"/>
      <c r="G47" s="43"/>
      <c r="H47" s="44"/>
      <c r="I47" s="43"/>
      <c r="J47" s="44"/>
      <c r="K47" s="43"/>
      <c r="L47" s="41"/>
      <c r="M47" s="45"/>
      <c r="N47" s="46"/>
      <c r="O47" s="47"/>
      <c r="P47" s="48"/>
      <c r="Q47" s="7"/>
    </row>
    <row r="48" spans="1:17" s="101" customFormat="1" ht="19.5" customHeight="1">
      <c r="A48" s="107"/>
      <c r="B48" s="50" t="s">
        <v>127</v>
      </c>
      <c r="C48" s="51"/>
      <c r="D48" s="52"/>
      <c r="E48" s="53"/>
      <c r="F48" s="54"/>
      <c r="G48" s="53"/>
      <c r="H48" s="54"/>
      <c r="I48" s="53"/>
      <c r="J48" s="54"/>
      <c r="K48" s="53"/>
      <c r="L48" s="51"/>
      <c r="M48" s="55"/>
      <c r="N48" s="56"/>
      <c r="O48" s="57"/>
      <c r="P48" s="58"/>
      <c r="Q48" s="7"/>
    </row>
    <row r="49" spans="1:17" s="101" customFormat="1" ht="15" customHeight="1">
      <c r="A49" s="59" t="s">
        <v>128</v>
      </c>
      <c r="B49" s="70" t="s">
        <v>129</v>
      </c>
      <c r="C49" s="91" t="s">
        <v>40</v>
      </c>
      <c r="D49" s="62"/>
      <c r="E49" s="115"/>
      <c r="F49" s="116"/>
      <c r="G49" s="115"/>
      <c r="H49" s="116">
        <v>2</v>
      </c>
      <c r="I49" s="115"/>
      <c r="J49" s="116"/>
      <c r="K49" s="115"/>
      <c r="L49" s="77">
        <f>IF(M49&lt;&gt;"A",SUM(D49:K49),0)</f>
        <v>2</v>
      </c>
      <c r="M49" s="33" t="s">
        <v>22</v>
      </c>
      <c r="N49" s="68"/>
      <c r="O49" s="70"/>
      <c r="P49" s="36" t="s">
        <v>130</v>
      </c>
      <c r="Q49" s="7"/>
    </row>
    <row r="50" spans="1:17" s="101" customFormat="1" ht="15">
      <c r="A50" s="59" t="s">
        <v>131</v>
      </c>
      <c r="B50" s="70" t="s">
        <v>132</v>
      </c>
      <c r="C50" s="108" t="s">
        <v>133</v>
      </c>
      <c r="D50" s="109"/>
      <c r="E50" s="65"/>
      <c r="F50" s="31"/>
      <c r="G50" s="30">
        <v>2</v>
      </c>
      <c r="H50" s="64"/>
      <c r="I50" s="67"/>
      <c r="J50" s="64"/>
      <c r="K50" s="65"/>
      <c r="L50" s="32">
        <f>IF(M50&lt;&gt;"A",SUM(D50:K50),0)</f>
        <v>2</v>
      </c>
      <c r="M50" s="33" t="s">
        <v>11</v>
      </c>
      <c r="N50" s="87"/>
      <c r="O50" s="70"/>
      <c r="P50" s="36" t="s">
        <v>134</v>
      </c>
      <c r="Q50" s="7"/>
    </row>
    <row r="51" spans="1:17" s="101" customFormat="1" ht="25.5">
      <c r="A51" s="59" t="s">
        <v>135</v>
      </c>
      <c r="B51" s="70" t="s">
        <v>136</v>
      </c>
      <c r="C51" s="105" t="s">
        <v>137</v>
      </c>
      <c r="D51" s="29"/>
      <c r="E51" s="30"/>
      <c r="F51" s="31"/>
      <c r="G51" s="74"/>
      <c r="H51" s="64"/>
      <c r="I51" s="74">
        <v>1</v>
      </c>
      <c r="J51" s="64"/>
      <c r="K51" s="65"/>
      <c r="L51" s="77">
        <v>2</v>
      </c>
      <c r="M51" s="33" t="s">
        <v>11</v>
      </c>
      <c r="N51" s="87" t="s">
        <v>138</v>
      </c>
      <c r="O51" s="70"/>
      <c r="P51" s="36" t="s">
        <v>139</v>
      </c>
      <c r="Q51" s="7"/>
    </row>
    <row r="52" spans="1:17" s="101" customFormat="1" ht="15">
      <c r="A52" s="93"/>
      <c r="B52" s="94" t="s">
        <v>45</v>
      </c>
      <c r="C52" s="95"/>
      <c r="D52" s="96">
        <f aca="true" t="shared" si="6" ref="D52:K52">SUMIF(D49:D51,"&gt;0",$L49:$L51)</f>
        <v>0</v>
      </c>
      <c r="E52" s="97">
        <f t="shared" si="6"/>
        <v>0</v>
      </c>
      <c r="F52" s="98">
        <f t="shared" si="6"/>
        <v>0</v>
      </c>
      <c r="G52" s="97">
        <f t="shared" si="6"/>
        <v>2</v>
      </c>
      <c r="H52" s="98">
        <f t="shared" si="6"/>
        <v>2</v>
      </c>
      <c r="I52" s="97">
        <f t="shared" si="6"/>
        <v>2</v>
      </c>
      <c r="J52" s="98">
        <f t="shared" si="6"/>
        <v>0</v>
      </c>
      <c r="K52" s="97">
        <f t="shared" si="6"/>
        <v>0</v>
      </c>
      <c r="L52" s="99">
        <f>SUM(L49:L51)</f>
        <v>6</v>
      </c>
      <c r="M52" s="100"/>
      <c r="N52" s="68"/>
      <c r="O52" s="70"/>
      <c r="P52" s="36"/>
      <c r="Q52" s="7"/>
    </row>
    <row r="53" spans="1:17" s="101" customFormat="1" ht="19.5" customHeight="1">
      <c r="A53" s="107"/>
      <c r="B53" s="50" t="s">
        <v>140</v>
      </c>
      <c r="C53" s="51"/>
      <c r="D53" s="52"/>
      <c r="E53" s="53"/>
      <c r="F53" s="54"/>
      <c r="G53" s="53"/>
      <c r="H53" s="54"/>
      <c r="I53" s="53"/>
      <c r="J53" s="54"/>
      <c r="K53" s="53"/>
      <c r="L53" s="51"/>
      <c r="M53" s="55"/>
      <c r="N53" s="56"/>
      <c r="O53" s="57"/>
      <c r="P53" s="58"/>
      <c r="Q53" s="7"/>
    </row>
    <row r="54" spans="1:17" s="214" customFormat="1" ht="15">
      <c r="A54" s="59" t="s">
        <v>141</v>
      </c>
      <c r="B54" s="69" t="s">
        <v>142</v>
      </c>
      <c r="C54" s="91" t="s">
        <v>143</v>
      </c>
      <c r="D54" s="199"/>
      <c r="E54" s="200"/>
      <c r="F54" s="92">
        <v>2</v>
      </c>
      <c r="G54" s="74"/>
      <c r="H54" s="92"/>
      <c r="I54" s="74"/>
      <c r="J54" s="66"/>
      <c r="K54" s="75"/>
      <c r="L54" s="77">
        <f>IF(M54&lt;&gt;"A",SUM(D54:K54),0)</f>
        <v>2</v>
      </c>
      <c r="M54" s="78" t="s">
        <v>17</v>
      </c>
      <c r="N54" s="87"/>
      <c r="O54" s="69"/>
      <c r="P54" s="72" t="s">
        <v>144</v>
      </c>
      <c r="Q54" s="102"/>
    </row>
    <row r="55" spans="1:17" s="214" customFormat="1" ht="15" customHeight="1">
      <c r="A55" s="59" t="s">
        <v>145</v>
      </c>
      <c r="B55" s="69" t="s">
        <v>146</v>
      </c>
      <c r="C55" s="80" t="s">
        <v>147</v>
      </c>
      <c r="D55" s="62">
        <v>3</v>
      </c>
      <c r="E55" s="75"/>
      <c r="F55" s="92"/>
      <c r="G55" s="74"/>
      <c r="H55" s="66"/>
      <c r="I55" s="75"/>
      <c r="J55" s="66"/>
      <c r="K55" s="75"/>
      <c r="L55" s="77">
        <f>IF(M55&lt;&gt;"A",SUM(D55:K55),0)</f>
        <v>3</v>
      </c>
      <c r="M55" s="78" t="s">
        <v>17</v>
      </c>
      <c r="N55" s="87"/>
      <c r="O55" s="69"/>
      <c r="P55" s="72" t="s">
        <v>148</v>
      </c>
      <c r="Q55" s="102"/>
    </row>
    <row r="56" spans="1:256" s="214" customFormat="1" ht="15" customHeight="1">
      <c r="A56" s="59" t="s">
        <v>337</v>
      </c>
      <c r="B56" s="69" t="s">
        <v>149</v>
      </c>
      <c r="C56" s="80" t="s">
        <v>147</v>
      </c>
      <c r="D56" s="122"/>
      <c r="E56" s="74">
        <v>1</v>
      </c>
      <c r="F56" s="92"/>
      <c r="G56" s="74"/>
      <c r="H56" s="66"/>
      <c r="I56" s="75"/>
      <c r="J56" s="66"/>
      <c r="K56" s="75"/>
      <c r="L56" s="77">
        <f>IF(M56&lt;&gt;"A",SUM(D56:K56),0)</f>
        <v>1</v>
      </c>
      <c r="M56" s="78" t="s">
        <v>11</v>
      </c>
      <c r="N56" s="87"/>
      <c r="O56" s="69"/>
      <c r="P56" s="72" t="s">
        <v>148</v>
      </c>
      <c r="Q56" s="102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</row>
    <row r="57" spans="1:256" s="103" customFormat="1" ht="15">
      <c r="A57" s="59" t="s">
        <v>150</v>
      </c>
      <c r="B57" s="69" t="s">
        <v>151</v>
      </c>
      <c r="C57" s="91" t="s">
        <v>152</v>
      </c>
      <c r="D57" s="122"/>
      <c r="E57" s="75"/>
      <c r="F57" s="92">
        <v>2</v>
      </c>
      <c r="G57" s="74"/>
      <c r="H57" s="66"/>
      <c r="I57" s="75"/>
      <c r="J57" s="66"/>
      <c r="K57" s="75"/>
      <c r="L57" s="77">
        <f>IF(M57&lt;&gt;"A",SUM(D57:K57),0)</f>
        <v>2</v>
      </c>
      <c r="M57" s="78" t="s">
        <v>17</v>
      </c>
      <c r="N57" s="87"/>
      <c r="O57" s="69"/>
      <c r="P57" s="72" t="s">
        <v>153</v>
      </c>
      <c r="Q57" s="102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4"/>
      <c r="FL57" s="214"/>
      <c r="FM57" s="214"/>
      <c r="FN57" s="214"/>
      <c r="FO57" s="214"/>
      <c r="FP57" s="214"/>
      <c r="FQ57" s="214"/>
      <c r="FR57" s="214"/>
      <c r="FS57" s="214"/>
      <c r="FT57" s="214"/>
      <c r="FU57" s="214"/>
      <c r="FV57" s="214"/>
      <c r="FW57" s="214"/>
      <c r="FX57" s="214"/>
      <c r="FY57" s="214"/>
      <c r="FZ57" s="214"/>
      <c r="GA57" s="214"/>
      <c r="GB57" s="214"/>
      <c r="GC57" s="214"/>
      <c r="GD57" s="214"/>
      <c r="GE57" s="214"/>
      <c r="GF57" s="214"/>
      <c r="GG57" s="214"/>
      <c r="GH57" s="214"/>
      <c r="GI57" s="214"/>
      <c r="GJ57" s="214"/>
      <c r="GK57" s="214"/>
      <c r="GL57" s="214"/>
      <c r="GM57" s="214"/>
      <c r="GN57" s="214"/>
      <c r="GO57" s="214"/>
      <c r="GP57" s="214"/>
      <c r="GQ57" s="214"/>
      <c r="GR57" s="214"/>
      <c r="GS57" s="214"/>
      <c r="GT57" s="214"/>
      <c r="GU57" s="214"/>
      <c r="GV57" s="214"/>
      <c r="GW57" s="214"/>
      <c r="GX57" s="214"/>
      <c r="GY57" s="214"/>
      <c r="GZ57" s="214"/>
      <c r="HA57" s="214"/>
      <c r="HB57" s="214"/>
      <c r="HC57" s="214"/>
      <c r="HD57" s="214"/>
      <c r="HE57" s="214"/>
      <c r="HF57" s="214"/>
      <c r="HG57" s="214"/>
      <c r="HH57" s="214"/>
      <c r="HI57" s="214"/>
      <c r="HJ57" s="214"/>
      <c r="HK57" s="214"/>
      <c r="HL57" s="214"/>
      <c r="HM57" s="214"/>
      <c r="HN57" s="214"/>
      <c r="HO57" s="214"/>
      <c r="HP57" s="214"/>
      <c r="HQ57" s="214"/>
      <c r="HR57" s="214"/>
      <c r="HS57" s="214"/>
      <c r="HT57" s="214"/>
      <c r="HU57" s="214"/>
      <c r="HV57" s="214"/>
      <c r="HW57" s="214"/>
      <c r="HX57" s="214"/>
      <c r="HY57" s="214"/>
      <c r="HZ57" s="214"/>
      <c r="IA57" s="214"/>
      <c r="IB57" s="214"/>
      <c r="IC57" s="214"/>
      <c r="ID57" s="214"/>
      <c r="IE57" s="214"/>
      <c r="IF57" s="214"/>
      <c r="IG57" s="214"/>
      <c r="IH57" s="214"/>
      <c r="II57" s="214"/>
      <c r="IJ57" s="214"/>
      <c r="IK57" s="214"/>
      <c r="IL57" s="214"/>
      <c r="IM57" s="214"/>
      <c r="IN57" s="214"/>
      <c r="IO57" s="214"/>
      <c r="IP57" s="214"/>
      <c r="IQ57" s="214"/>
      <c r="IR57" s="214"/>
      <c r="IS57" s="214"/>
      <c r="IT57" s="214"/>
      <c r="IU57" s="214"/>
      <c r="IV57" s="214"/>
    </row>
    <row r="58" spans="1:17" s="214" customFormat="1" ht="15">
      <c r="A58" s="93"/>
      <c r="B58" s="185" t="s">
        <v>45</v>
      </c>
      <c r="C58" s="210"/>
      <c r="D58" s="211">
        <f aca="true" t="shared" si="7" ref="D58:K58">SUMIF(D54:D57,"&gt;0",$L54:$L57)</f>
        <v>3</v>
      </c>
      <c r="E58" s="212">
        <f t="shared" si="7"/>
        <v>1</v>
      </c>
      <c r="F58" s="213">
        <f t="shared" si="7"/>
        <v>4</v>
      </c>
      <c r="G58" s="212">
        <f t="shared" si="7"/>
        <v>0</v>
      </c>
      <c r="H58" s="213">
        <f t="shared" si="7"/>
        <v>0</v>
      </c>
      <c r="I58" s="212">
        <f t="shared" si="7"/>
        <v>0</v>
      </c>
      <c r="J58" s="213">
        <f t="shared" si="7"/>
        <v>0</v>
      </c>
      <c r="K58" s="212">
        <f t="shared" si="7"/>
        <v>0</v>
      </c>
      <c r="L58" s="126">
        <f>SUM(L54:L57)</f>
        <v>8</v>
      </c>
      <c r="M58" s="206"/>
      <c r="N58" s="87"/>
      <c r="O58" s="69"/>
      <c r="P58" s="72"/>
      <c r="Q58" s="102"/>
    </row>
    <row r="59" spans="1:17" s="101" customFormat="1" ht="19.5" customHeight="1">
      <c r="A59" s="107"/>
      <c r="B59" s="50" t="s">
        <v>154</v>
      </c>
      <c r="C59" s="51"/>
      <c r="D59" s="52"/>
      <c r="E59" s="53"/>
      <c r="F59" s="54"/>
      <c r="G59" s="53"/>
      <c r="H59" s="54"/>
      <c r="I59" s="53"/>
      <c r="J59" s="54"/>
      <c r="K59" s="53"/>
      <c r="L59" s="51"/>
      <c r="M59" s="55"/>
      <c r="N59" s="56"/>
      <c r="O59" s="57"/>
      <c r="P59" s="58"/>
      <c r="Q59" s="7"/>
    </row>
    <row r="60" spans="1:17" s="214" customFormat="1" ht="15">
      <c r="A60" s="59" t="s">
        <v>338</v>
      </c>
      <c r="B60" s="69" t="s">
        <v>155</v>
      </c>
      <c r="C60" s="114" t="s">
        <v>40</v>
      </c>
      <c r="D60" s="122"/>
      <c r="E60" s="75"/>
      <c r="F60" s="92">
        <v>3</v>
      </c>
      <c r="G60" s="74"/>
      <c r="H60" s="92"/>
      <c r="I60" s="74"/>
      <c r="J60" s="66"/>
      <c r="K60" s="75"/>
      <c r="L60" s="77">
        <f aca="true" t="shared" si="8" ref="L60:L68">IF(M60&lt;&gt;"A",SUM(D60:K60),0)</f>
        <v>3</v>
      </c>
      <c r="M60" s="78" t="s">
        <v>17</v>
      </c>
      <c r="N60" s="87" t="s">
        <v>19</v>
      </c>
      <c r="O60" s="69"/>
      <c r="P60" s="72" t="s">
        <v>156</v>
      </c>
      <c r="Q60" s="102"/>
    </row>
    <row r="61" spans="1:17" s="214" customFormat="1" ht="15">
      <c r="A61" s="59" t="s">
        <v>339</v>
      </c>
      <c r="B61" s="69" t="s">
        <v>157</v>
      </c>
      <c r="C61" s="201" t="s">
        <v>385</v>
      </c>
      <c r="D61" s="122"/>
      <c r="E61" s="75"/>
      <c r="F61" s="92"/>
      <c r="G61" s="74">
        <v>1</v>
      </c>
      <c r="H61" s="92"/>
      <c r="I61" s="74"/>
      <c r="J61" s="66"/>
      <c r="K61" s="75"/>
      <c r="L61" s="77">
        <f t="shared" si="8"/>
        <v>1</v>
      </c>
      <c r="M61" s="78" t="s">
        <v>11</v>
      </c>
      <c r="N61" s="87"/>
      <c r="O61" s="69"/>
      <c r="P61" s="72" t="s">
        <v>156</v>
      </c>
      <c r="Q61" s="102"/>
    </row>
    <row r="62" spans="1:17" s="214" customFormat="1" ht="15">
      <c r="A62" s="59" t="s">
        <v>158</v>
      </c>
      <c r="B62" s="69" t="s">
        <v>159</v>
      </c>
      <c r="C62" s="91" t="s">
        <v>21</v>
      </c>
      <c r="D62" s="122"/>
      <c r="E62" s="75"/>
      <c r="F62" s="92">
        <v>2</v>
      </c>
      <c r="G62" s="74"/>
      <c r="H62" s="92"/>
      <c r="I62" s="74"/>
      <c r="J62" s="66"/>
      <c r="K62" s="75"/>
      <c r="L62" s="77">
        <f t="shared" si="8"/>
        <v>2</v>
      </c>
      <c r="M62" s="78" t="s">
        <v>22</v>
      </c>
      <c r="N62" s="87"/>
      <c r="O62" s="69"/>
      <c r="P62" s="72" t="s">
        <v>160</v>
      </c>
      <c r="Q62" s="102"/>
    </row>
    <row r="63" spans="1:17" s="214" customFormat="1" ht="38.25">
      <c r="A63" s="59" t="s">
        <v>341</v>
      </c>
      <c r="B63" s="69" t="s">
        <v>161</v>
      </c>
      <c r="C63" s="91" t="s">
        <v>40</v>
      </c>
      <c r="D63" s="122"/>
      <c r="E63" s="75"/>
      <c r="F63" s="66"/>
      <c r="G63" s="75"/>
      <c r="H63" s="92">
        <v>2</v>
      </c>
      <c r="I63" s="74"/>
      <c r="J63" s="66"/>
      <c r="K63" s="75"/>
      <c r="L63" s="77">
        <f t="shared" si="8"/>
        <v>2</v>
      </c>
      <c r="M63" s="78" t="s">
        <v>17</v>
      </c>
      <c r="N63" s="222" t="s">
        <v>340</v>
      </c>
      <c r="O63" s="69"/>
      <c r="P63" s="72" t="s">
        <v>162</v>
      </c>
      <c r="Q63" s="102"/>
    </row>
    <row r="64" spans="1:17" s="214" customFormat="1" ht="15">
      <c r="A64" s="59" t="s">
        <v>342</v>
      </c>
      <c r="B64" s="69" t="s">
        <v>163</v>
      </c>
      <c r="C64" s="80" t="s">
        <v>164</v>
      </c>
      <c r="D64" s="225"/>
      <c r="E64" s="226"/>
      <c r="F64" s="227"/>
      <c r="G64" s="226"/>
      <c r="H64" s="228">
        <v>4</v>
      </c>
      <c r="I64" s="229"/>
      <c r="J64" s="227"/>
      <c r="K64" s="226"/>
      <c r="L64" s="77">
        <f t="shared" si="8"/>
        <v>4</v>
      </c>
      <c r="M64" s="78" t="s">
        <v>22</v>
      </c>
      <c r="N64" s="202" t="s">
        <v>158</v>
      </c>
      <c r="O64" s="69"/>
      <c r="P64" s="72" t="s">
        <v>165</v>
      </c>
      <c r="Q64" s="102"/>
    </row>
    <row r="65" spans="1:17" s="214" customFormat="1" ht="15">
      <c r="A65" s="59" t="s">
        <v>166</v>
      </c>
      <c r="B65" s="69" t="s">
        <v>167</v>
      </c>
      <c r="C65" s="91" t="s">
        <v>168</v>
      </c>
      <c r="D65" s="122"/>
      <c r="E65" s="75"/>
      <c r="F65" s="92"/>
      <c r="G65" s="74"/>
      <c r="H65" s="92">
        <v>2</v>
      </c>
      <c r="I65" s="74"/>
      <c r="J65" s="66"/>
      <c r="K65" s="75"/>
      <c r="L65" s="77">
        <f t="shared" si="8"/>
        <v>2</v>
      </c>
      <c r="M65" s="78" t="s">
        <v>17</v>
      </c>
      <c r="N65" s="202"/>
      <c r="O65" s="69"/>
      <c r="P65" s="72" t="s">
        <v>169</v>
      </c>
      <c r="Q65" s="102"/>
    </row>
    <row r="66" spans="1:17" s="214" customFormat="1" ht="15">
      <c r="A66" s="59" t="s">
        <v>170</v>
      </c>
      <c r="B66" s="69" t="s">
        <v>115</v>
      </c>
      <c r="C66" s="123" t="s">
        <v>116</v>
      </c>
      <c r="D66" s="122"/>
      <c r="E66" s="75"/>
      <c r="F66" s="92"/>
      <c r="G66" s="74">
        <v>4</v>
      </c>
      <c r="H66" s="92"/>
      <c r="I66" s="74"/>
      <c r="J66" s="66"/>
      <c r="K66" s="75"/>
      <c r="L66" s="77">
        <f t="shared" si="8"/>
        <v>4</v>
      </c>
      <c r="M66" s="78" t="s">
        <v>11</v>
      </c>
      <c r="N66" s="87"/>
      <c r="O66" s="69"/>
      <c r="P66" s="72" t="s">
        <v>117</v>
      </c>
      <c r="Q66" s="102"/>
    </row>
    <row r="67" spans="1:256" s="228" customFormat="1" ht="25.5">
      <c r="A67" s="59" t="s">
        <v>171</v>
      </c>
      <c r="B67" s="69" t="s">
        <v>172</v>
      </c>
      <c r="C67" s="80" t="s">
        <v>173</v>
      </c>
      <c r="D67" s="225"/>
      <c r="E67" s="226"/>
      <c r="G67" s="229"/>
      <c r="I67" s="229">
        <v>1</v>
      </c>
      <c r="K67" s="229"/>
      <c r="L67" s="77">
        <f t="shared" si="8"/>
        <v>1</v>
      </c>
      <c r="M67" s="78" t="s">
        <v>11</v>
      </c>
      <c r="N67" s="87"/>
      <c r="O67" s="69"/>
      <c r="P67" s="72" t="s">
        <v>174</v>
      </c>
      <c r="Q67" s="102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4"/>
      <c r="FL67" s="214"/>
      <c r="FM67" s="214"/>
      <c r="FN67" s="214"/>
      <c r="FO67" s="214"/>
      <c r="FP67" s="214"/>
      <c r="FQ67" s="214"/>
      <c r="FR67" s="214"/>
      <c r="FS67" s="214"/>
      <c r="FT67" s="214"/>
      <c r="FU67" s="214"/>
      <c r="FV67" s="214"/>
      <c r="FW67" s="214"/>
      <c r="FX67" s="214"/>
      <c r="FY67" s="214"/>
      <c r="FZ67" s="214"/>
      <c r="GA67" s="214"/>
      <c r="GB67" s="214"/>
      <c r="GC67" s="214"/>
      <c r="GD67" s="214"/>
      <c r="GE67" s="214"/>
      <c r="GF67" s="214"/>
      <c r="GG67" s="214"/>
      <c r="GH67" s="214"/>
      <c r="GI67" s="214"/>
      <c r="GJ67" s="214"/>
      <c r="GK67" s="214"/>
      <c r="GL67" s="214"/>
      <c r="GM67" s="214"/>
      <c r="GN67" s="214"/>
      <c r="GO67" s="214"/>
      <c r="GP67" s="214"/>
      <c r="GQ67" s="214"/>
      <c r="GR67" s="214"/>
      <c r="GS67" s="214"/>
      <c r="GT67" s="214"/>
      <c r="GU67" s="214"/>
      <c r="GV67" s="214"/>
      <c r="GW67" s="214"/>
      <c r="GX67" s="214"/>
      <c r="GY67" s="214"/>
      <c r="GZ67" s="214"/>
      <c r="HA67" s="214"/>
      <c r="HB67" s="214"/>
      <c r="HC67" s="214"/>
      <c r="HD67" s="214"/>
      <c r="HE67" s="214"/>
      <c r="HF67" s="214"/>
      <c r="HG67" s="214"/>
      <c r="HH67" s="214"/>
      <c r="HI67" s="214"/>
      <c r="HJ67" s="214"/>
      <c r="HK67" s="214"/>
      <c r="HL67" s="214"/>
      <c r="HM67" s="214"/>
      <c r="HN67" s="214"/>
      <c r="HO67" s="214"/>
      <c r="HP67" s="214"/>
      <c r="HQ67" s="214"/>
      <c r="HR67" s="214"/>
      <c r="HS67" s="214"/>
      <c r="HT67" s="214"/>
      <c r="HU67" s="214"/>
      <c r="HV67" s="214"/>
      <c r="HW67" s="214"/>
      <c r="HX67" s="214"/>
      <c r="HY67" s="214"/>
      <c r="HZ67" s="214"/>
      <c r="IA67" s="214"/>
      <c r="IB67" s="214"/>
      <c r="IC67" s="214"/>
      <c r="ID67" s="214"/>
      <c r="IE67" s="214"/>
      <c r="IF67" s="214"/>
      <c r="IG67" s="214"/>
      <c r="IH67" s="214"/>
      <c r="II67" s="214"/>
      <c r="IJ67" s="214"/>
      <c r="IK67" s="214"/>
      <c r="IL67" s="214"/>
      <c r="IM67" s="214"/>
      <c r="IN67" s="214"/>
      <c r="IO67" s="214"/>
      <c r="IP67" s="214"/>
      <c r="IQ67" s="214"/>
      <c r="IR67" s="214"/>
      <c r="IS67" s="214"/>
      <c r="IT67" s="214"/>
      <c r="IU67" s="214"/>
      <c r="IV67" s="214"/>
    </row>
    <row r="68" spans="1:17" s="214" customFormat="1" ht="25.5">
      <c r="A68" s="59" t="s">
        <v>175</v>
      </c>
      <c r="B68" s="88" t="s">
        <v>122</v>
      </c>
      <c r="C68" s="123" t="s">
        <v>123</v>
      </c>
      <c r="D68" s="122"/>
      <c r="E68" s="75"/>
      <c r="F68" s="92"/>
      <c r="G68" s="74"/>
      <c r="H68" s="92"/>
      <c r="I68" s="74">
        <v>8</v>
      </c>
      <c r="J68" s="66"/>
      <c r="K68" s="75"/>
      <c r="L68" s="77">
        <f t="shared" si="8"/>
        <v>8</v>
      </c>
      <c r="M68" s="78" t="s">
        <v>11</v>
      </c>
      <c r="N68" s="202" t="s">
        <v>170</v>
      </c>
      <c r="O68" s="69"/>
      <c r="P68" s="72" t="s">
        <v>124</v>
      </c>
      <c r="Q68" s="102"/>
    </row>
    <row r="69" spans="1:256" s="214" customFormat="1" ht="15">
      <c r="A69" s="93"/>
      <c r="B69" s="185" t="s">
        <v>45</v>
      </c>
      <c r="C69" s="210"/>
      <c r="D69" s="211">
        <f aca="true" t="shared" si="9" ref="D69:K69">SUMIF(D60:D68,"&gt;0",$L60:$L68)</f>
        <v>0</v>
      </c>
      <c r="E69" s="212">
        <f t="shared" si="9"/>
        <v>0</v>
      </c>
      <c r="F69" s="213">
        <f t="shared" si="9"/>
        <v>5</v>
      </c>
      <c r="G69" s="212">
        <f t="shared" si="9"/>
        <v>5</v>
      </c>
      <c r="H69" s="213">
        <f t="shared" si="9"/>
        <v>8</v>
      </c>
      <c r="I69" s="212">
        <f t="shared" si="9"/>
        <v>9</v>
      </c>
      <c r="J69" s="213">
        <f t="shared" si="9"/>
        <v>0</v>
      </c>
      <c r="K69" s="212">
        <f t="shared" si="9"/>
        <v>0</v>
      </c>
      <c r="L69" s="126">
        <f>SUM(L60:L68)</f>
        <v>27</v>
      </c>
      <c r="M69" s="206"/>
      <c r="N69" s="87"/>
      <c r="O69" s="69"/>
      <c r="P69" s="72"/>
      <c r="Q69" s="102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256" s="214" customFormat="1" ht="15">
      <c r="A70" s="93"/>
      <c r="B70" s="185" t="s">
        <v>176</v>
      </c>
      <c r="C70" s="210"/>
      <c r="D70" s="211">
        <f aca="true" t="shared" si="10" ref="D70:L70">D52+D58+D69</f>
        <v>3</v>
      </c>
      <c r="E70" s="212">
        <f t="shared" si="10"/>
        <v>1</v>
      </c>
      <c r="F70" s="213">
        <f t="shared" si="10"/>
        <v>9</v>
      </c>
      <c r="G70" s="212">
        <f t="shared" si="10"/>
        <v>7</v>
      </c>
      <c r="H70" s="213">
        <f t="shared" si="10"/>
        <v>10</v>
      </c>
      <c r="I70" s="212">
        <f t="shared" si="10"/>
        <v>11</v>
      </c>
      <c r="J70" s="213">
        <f t="shared" si="10"/>
        <v>0</v>
      </c>
      <c r="K70" s="212">
        <f t="shared" si="10"/>
        <v>0</v>
      </c>
      <c r="L70" s="126">
        <f t="shared" si="10"/>
        <v>41</v>
      </c>
      <c r="M70" s="206"/>
      <c r="N70" s="87"/>
      <c r="O70" s="69"/>
      <c r="P70" s="72"/>
      <c r="Q70" s="102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</row>
    <row r="71" spans="1:16" ht="19.5" customHeight="1">
      <c r="A71" s="49"/>
      <c r="B71" s="50" t="s">
        <v>177</v>
      </c>
      <c r="C71" s="51"/>
      <c r="D71" s="52"/>
      <c r="E71" s="53"/>
      <c r="F71" s="54"/>
      <c r="G71" s="53"/>
      <c r="H71" s="54"/>
      <c r="I71" s="53"/>
      <c r="J71" s="54"/>
      <c r="K71" s="53"/>
      <c r="L71" s="51"/>
      <c r="M71" s="55"/>
      <c r="N71" s="56"/>
      <c r="O71" s="57"/>
      <c r="P71" s="58"/>
    </row>
    <row r="72" spans="1:17" s="103" customFormat="1" ht="14.25">
      <c r="A72" s="59" t="s">
        <v>178</v>
      </c>
      <c r="B72" s="69" t="s">
        <v>179</v>
      </c>
      <c r="C72" s="91" t="s">
        <v>58</v>
      </c>
      <c r="D72" s="62"/>
      <c r="E72" s="74"/>
      <c r="F72" s="92"/>
      <c r="G72" s="74">
        <v>2</v>
      </c>
      <c r="H72" s="92"/>
      <c r="I72" s="74" t="s">
        <v>180</v>
      </c>
      <c r="J72" s="92"/>
      <c r="K72" s="74" t="s">
        <v>180</v>
      </c>
      <c r="L72" s="77">
        <f aca="true" t="shared" si="11" ref="L72:L92">IF(M72&lt;&gt;"A",SUM(D72:K72),0)</f>
        <v>2</v>
      </c>
      <c r="M72" s="78" t="s">
        <v>11</v>
      </c>
      <c r="N72" s="87"/>
      <c r="O72" s="69"/>
      <c r="P72" s="72" t="s">
        <v>181</v>
      </c>
      <c r="Q72" s="102"/>
    </row>
    <row r="73" spans="1:17" s="103" customFormat="1" ht="15">
      <c r="A73" s="59" t="s">
        <v>321</v>
      </c>
      <c r="B73" s="69" t="s">
        <v>322</v>
      </c>
      <c r="C73" s="80" t="s">
        <v>323</v>
      </c>
      <c r="D73" s="122"/>
      <c r="E73" s="75"/>
      <c r="F73" s="92" t="s">
        <v>180</v>
      </c>
      <c r="G73" s="74"/>
      <c r="H73" s="92">
        <v>2</v>
      </c>
      <c r="I73" s="75"/>
      <c r="J73" s="92" t="s">
        <v>180</v>
      </c>
      <c r="K73" s="75"/>
      <c r="L73" s="77">
        <f>IF(M73&lt;&gt;"A",SUM(D73:K73),0)</f>
        <v>2</v>
      </c>
      <c r="M73" s="78" t="s">
        <v>22</v>
      </c>
      <c r="N73" s="202" t="s">
        <v>378</v>
      </c>
      <c r="O73" s="69"/>
      <c r="P73" s="72" t="s">
        <v>324</v>
      </c>
      <c r="Q73" s="102"/>
    </row>
    <row r="74" spans="1:17" s="103" customFormat="1" ht="15">
      <c r="A74" s="59" t="s">
        <v>182</v>
      </c>
      <c r="B74" s="69" t="s">
        <v>183</v>
      </c>
      <c r="C74" s="80" t="s">
        <v>184</v>
      </c>
      <c r="D74" s="62"/>
      <c r="E74" s="74"/>
      <c r="F74" s="92"/>
      <c r="G74" s="75"/>
      <c r="H74" s="92">
        <v>3</v>
      </c>
      <c r="I74" s="74"/>
      <c r="J74" s="92"/>
      <c r="K74" s="75"/>
      <c r="L74" s="77">
        <f t="shared" si="11"/>
        <v>3</v>
      </c>
      <c r="M74" s="78" t="s">
        <v>17</v>
      </c>
      <c r="N74" s="87"/>
      <c r="O74" s="69"/>
      <c r="P74" s="72" t="s">
        <v>185</v>
      </c>
      <c r="Q74" s="102"/>
    </row>
    <row r="75" spans="1:17" s="103" customFormat="1" ht="15">
      <c r="A75" s="59" t="s">
        <v>186</v>
      </c>
      <c r="B75" s="69" t="s">
        <v>187</v>
      </c>
      <c r="C75" s="91" t="s">
        <v>188</v>
      </c>
      <c r="D75" s="62"/>
      <c r="E75" s="74"/>
      <c r="F75" s="92"/>
      <c r="G75" s="75"/>
      <c r="H75" s="92">
        <v>2</v>
      </c>
      <c r="I75" s="74"/>
      <c r="J75" s="92"/>
      <c r="K75" s="75"/>
      <c r="L75" s="77">
        <f t="shared" si="11"/>
        <v>2</v>
      </c>
      <c r="M75" s="78" t="s">
        <v>17</v>
      </c>
      <c r="N75" s="87"/>
      <c r="O75" s="69"/>
      <c r="P75" s="72" t="s">
        <v>189</v>
      </c>
      <c r="Q75" s="102"/>
    </row>
    <row r="76" spans="1:17" s="103" customFormat="1" ht="15">
      <c r="A76" s="59" t="s">
        <v>190</v>
      </c>
      <c r="B76" s="69" t="s">
        <v>191</v>
      </c>
      <c r="C76" s="91" t="s">
        <v>188</v>
      </c>
      <c r="D76" s="62"/>
      <c r="E76" s="75"/>
      <c r="F76" s="92">
        <v>2</v>
      </c>
      <c r="G76" s="74"/>
      <c r="H76" s="92"/>
      <c r="I76" s="75"/>
      <c r="J76" s="92" t="s">
        <v>180</v>
      </c>
      <c r="K76" s="75"/>
      <c r="L76" s="77">
        <f t="shared" si="11"/>
        <v>2</v>
      </c>
      <c r="M76" s="78" t="s">
        <v>17</v>
      </c>
      <c r="N76" s="87"/>
      <c r="O76" s="69"/>
      <c r="P76" s="72" t="s">
        <v>192</v>
      </c>
      <c r="Q76" s="102"/>
    </row>
    <row r="77" spans="1:17" s="103" customFormat="1" ht="15">
      <c r="A77" s="59" t="s">
        <v>193</v>
      </c>
      <c r="B77" s="88" t="s">
        <v>194</v>
      </c>
      <c r="C77" s="80" t="s">
        <v>195</v>
      </c>
      <c r="D77" s="62"/>
      <c r="E77" s="75"/>
      <c r="F77" s="92"/>
      <c r="G77" s="75"/>
      <c r="H77" s="92">
        <v>2</v>
      </c>
      <c r="I77" s="74"/>
      <c r="J77" s="92"/>
      <c r="K77" s="75"/>
      <c r="L77" s="77">
        <f t="shared" si="11"/>
        <v>2</v>
      </c>
      <c r="M77" s="78" t="s">
        <v>17</v>
      </c>
      <c r="N77" s="87"/>
      <c r="O77" s="69"/>
      <c r="P77" s="72" t="s">
        <v>196</v>
      </c>
      <c r="Q77" s="102"/>
    </row>
    <row r="78" spans="1:17" s="103" customFormat="1" ht="15" customHeight="1">
      <c r="A78" s="59" t="s">
        <v>197</v>
      </c>
      <c r="B78" s="88" t="s">
        <v>198</v>
      </c>
      <c r="C78" s="91" t="s">
        <v>199</v>
      </c>
      <c r="D78" s="62"/>
      <c r="E78" s="74"/>
      <c r="F78" s="92"/>
      <c r="G78" s="75"/>
      <c r="H78" s="92">
        <v>2</v>
      </c>
      <c r="I78" s="74"/>
      <c r="J78" s="92"/>
      <c r="K78" s="75"/>
      <c r="L78" s="77">
        <f t="shared" si="11"/>
        <v>2</v>
      </c>
      <c r="M78" s="78" t="s">
        <v>17</v>
      </c>
      <c r="N78" s="87"/>
      <c r="O78" s="69"/>
      <c r="P78" s="72" t="s">
        <v>200</v>
      </c>
      <c r="Q78" s="102"/>
    </row>
    <row r="79" spans="1:17" s="103" customFormat="1" ht="15" customHeight="1">
      <c r="A79" s="59" t="s">
        <v>201</v>
      </c>
      <c r="B79" s="88" t="s">
        <v>202</v>
      </c>
      <c r="C79" s="91" t="s">
        <v>203</v>
      </c>
      <c r="D79" s="62"/>
      <c r="E79" s="74"/>
      <c r="F79" s="92"/>
      <c r="G79" s="75"/>
      <c r="H79" s="92"/>
      <c r="I79" s="74">
        <v>1</v>
      </c>
      <c r="J79" s="92"/>
      <c r="K79" s="75"/>
      <c r="L79" s="77">
        <f t="shared" si="11"/>
        <v>1</v>
      </c>
      <c r="M79" s="78" t="s">
        <v>11</v>
      </c>
      <c r="N79" s="87"/>
      <c r="O79" s="69"/>
      <c r="P79" s="72" t="s">
        <v>200</v>
      </c>
      <c r="Q79" s="102"/>
    </row>
    <row r="80" spans="1:17" s="103" customFormat="1" ht="15">
      <c r="A80" s="59" t="s">
        <v>204</v>
      </c>
      <c r="B80" s="88" t="s">
        <v>205</v>
      </c>
      <c r="C80" s="91" t="s">
        <v>206</v>
      </c>
      <c r="D80" s="62"/>
      <c r="E80" s="75"/>
      <c r="F80" s="92"/>
      <c r="G80" s="75"/>
      <c r="H80" s="92">
        <v>2</v>
      </c>
      <c r="I80" s="74"/>
      <c r="J80" s="92"/>
      <c r="K80" s="75"/>
      <c r="L80" s="77">
        <f t="shared" si="11"/>
        <v>2</v>
      </c>
      <c r="M80" s="78" t="s">
        <v>17</v>
      </c>
      <c r="N80" s="87"/>
      <c r="O80" s="69"/>
      <c r="P80" s="72" t="s">
        <v>207</v>
      </c>
      <c r="Q80" s="102"/>
    </row>
    <row r="81" spans="1:17" s="103" customFormat="1" ht="15">
      <c r="A81" s="59" t="s">
        <v>208</v>
      </c>
      <c r="B81" s="88" t="s">
        <v>209</v>
      </c>
      <c r="C81" s="80" t="s">
        <v>210</v>
      </c>
      <c r="D81" s="62"/>
      <c r="E81" s="75"/>
      <c r="F81" s="92"/>
      <c r="G81" s="75"/>
      <c r="H81" s="92">
        <v>3</v>
      </c>
      <c r="I81" s="74"/>
      <c r="J81" s="92"/>
      <c r="K81" s="75"/>
      <c r="L81" s="77">
        <f t="shared" si="11"/>
        <v>3</v>
      </c>
      <c r="M81" s="78" t="s">
        <v>22</v>
      </c>
      <c r="N81" s="87"/>
      <c r="O81" s="69"/>
      <c r="P81" s="72" t="s">
        <v>211</v>
      </c>
      <c r="Q81" s="102"/>
    </row>
    <row r="82" spans="1:256" s="103" customFormat="1" ht="15">
      <c r="A82" s="59" t="s">
        <v>212</v>
      </c>
      <c r="B82" s="88" t="s">
        <v>213</v>
      </c>
      <c r="C82" s="114" t="s">
        <v>214</v>
      </c>
      <c r="D82" s="62"/>
      <c r="E82" s="74"/>
      <c r="F82" s="92"/>
      <c r="G82" s="74"/>
      <c r="H82" s="92">
        <v>2</v>
      </c>
      <c r="I82" s="74"/>
      <c r="J82" s="66"/>
      <c r="K82" s="75"/>
      <c r="L82" s="77">
        <f t="shared" si="11"/>
        <v>2</v>
      </c>
      <c r="M82" s="78" t="s">
        <v>22</v>
      </c>
      <c r="N82" s="87"/>
      <c r="O82" s="69"/>
      <c r="P82" s="72" t="s">
        <v>215</v>
      </c>
      <c r="Q82" s="230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B82" s="231"/>
      <c r="FC82" s="231"/>
      <c r="FD82" s="231"/>
      <c r="FE82" s="231"/>
      <c r="FF82" s="231"/>
      <c r="FG82" s="231"/>
      <c r="FH82" s="231"/>
      <c r="FI82" s="231"/>
      <c r="FJ82" s="231"/>
      <c r="FK82" s="231"/>
      <c r="FL82" s="231"/>
      <c r="FM82" s="231"/>
      <c r="FN82" s="231"/>
      <c r="FO82" s="231"/>
      <c r="FP82" s="231"/>
      <c r="FQ82" s="231"/>
      <c r="FR82" s="231"/>
      <c r="FS82" s="231"/>
      <c r="FT82" s="231"/>
      <c r="FU82" s="231"/>
      <c r="FV82" s="231"/>
      <c r="FW82" s="231"/>
      <c r="FX82" s="231"/>
      <c r="FY82" s="231"/>
      <c r="FZ82" s="231"/>
      <c r="GA82" s="231"/>
      <c r="GB82" s="231"/>
      <c r="GC82" s="231"/>
      <c r="GD82" s="231"/>
      <c r="GE82" s="231"/>
      <c r="GF82" s="231"/>
      <c r="GG82" s="231"/>
      <c r="GH82" s="231"/>
      <c r="GI82" s="231"/>
      <c r="GJ82" s="231"/>
      <c r="GK82" s="231"/>
      <c r="GL82" s="231"/>
      <c r="GM82" s="231"/>
      <c r="GN82" s="231"/>
      <c r="GO82" s="231"/>
      <c r="GP82" s="231"/>
      <c r="GQ82" s="231"/>
      <c r="GR82" s="231"/>
      <c r="GS82" s="231"/>
      <c r="GT82" s="231"/>
      <c r="GU82" s="231"/>
      <c r="GV82" s="231"/>
      <c r="GW82" s="231"/>
      <c r="GX82" s="231"/>
      <c r="GY82" s="231"/>
      <c r="GZ82" s="231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1"/>
      <c r="HN82" s="231"/>
      <c r="HO82" s="231"/>
      <c r="HP82" s="231"/>
      <c r="HQ82" s="231"/>
      <c r="HR82" s="231"/>
      <c r="HS82" s="231"/>
      <c r="HT82" s="231"/>
      <c r="HU82" s="231"/>
      <c r="HV82" s="231"/>
      <c r="HW82" s="231"/>
      <c r="HX82" s="231"/>
      <c r="HY82" s="231"/>
      <c r="HZ82" s="231"/>
      <c r="IA82" s="231"/>
      <c r="IB82" s="231"/>
      <c r="IC82" s="231"/>
      <c r="ID82" s="231"/>
      <c r="IE82" s="231"/>
      <c r="IF82" s="231"/>
      <c r="IG82" s="231"/>
      <c r="IH82" s="231"/>
      <c r="II82" s="231"/>
      <c r="IJ82" s="231"/>
      <c r="IK82" s="231"/>
      <c r="IL82" s="231"/>
      <c r="IM82" s="231"/>
      <c r="IN82" s="231"/>
      <c r="IO82" s="231"/>
      <c r="IP82" s="231"/>
      <c r="IQ82" s="231"/>
      <c r="IR82" s="231"/>
      <c r="IS82" s="231"/>
      <c r="IT82" s="231"/>
      <c r="IU82" s="231"/>
      <c r="IV82" s="231"/>
    </row>
    <row r="83" spans="1:17" s="103" customFormat="1" ht="15">
      <c r="A83" s="59" t="s">
        <v>216</v>
      </c>
      <c r="B83" s="88" t="s">
        <v>217</v>
      </c>
      <c r="C83" s="114" t="s">
        <v>214</v>
      </c>
      <c r="D83" s="62"/>
      <c r="E83" s="75"/>
      <c r="F83" s="92"/>
      <c r="G83" s="75"/>
      <c r="H83" s="92">
        <v>2</v>
      </c>
      <c r="I83" s="74"/>
      <c r="J83" s="92"/>
      <c r="K83" s="75"/>
      <c r="L83" s="77">
        <f t="shared" si="11"/>
        <v>2</v>
      </c>
      <c r="M83" s="78" t="s">
        <v>17</v>
      </c>
      <c r="N83" s="87"/>
      <c r="O83" s="69"/>
      <c r="P83" s="72" t="s">
        <v>218</v>
      </c>
      <c r="Q83" s="102"/>
    </row>
    <row r="84" spans="1:17" s="231" customFormat="1" ht="15" customHeight="1">
      <c r="A84" s="79" t="s">
        <v>219</v>
      </c>
      <c r="B84" s="88" t="s">
        <v>220</v>
      </c>
      <c r="C84" s="91" t="s">
        <v>221</v>
      </c>
      <c r="D84" s="117"/>
      <c r="E84" s="118"/>
      <c r="F84" s="83"/>
      <c r="G84" s="118"/>
      <c r="H84" s="83">
        <v>2</v>
      </c>
      <c r="I84" s="119"/>
      <c r="J84" s="83"/>
      <c r="K84" s="118"/>
      <c r="L84" s="120">
        <f t="shared" si="11"/>
        <v>2</v>
      </c>
      <c r="M84" s="121" t="s">
        <v>17</v>
      </c>
      <c r="N84" s="87"/>
      <c r="O84" s="88"/>
      <c r="P84" s="72" t="s">
        <v>222</v>
      </c>
      <c r="Q84" s="230"/>
    </row>
    <row r="85" spans="1:17" s="103" customFormat="1" ht="15">
      <c r="A85" s="59" t="s">
        <v>223</v>
      </c>
      <c r="B85" s="88" t="s">
        <v>224</v>
      </c>
      <c r="C85" s="91" t="s">
        <v>225</v>
      </c>
      <c r="D85" s="62"/>
      <c r="E85" s="74"/>
      <c r="F85" s="92"/>
      <c r="G85" s="75"/>
      <c r="H85" s="92">
        <v>2</v>
      </c>
      <c r="I85" s="74"/>
      <c r="J85" s="92"/>
      <c r="K85" s="75"/>
      <c r="L85" s="77">
        <f t="shared" si="11"/>
        <v>2</v>
      </c>
      <c r="M85" s="78" t="s">
        <v>17</v>
      </c>
      <c r="N85" s="87"/>
      <c r="O85" s="69"/>
      <c r="P85" s="72" t="s">
        <v>226</v>
      </c>
      <c r="Q85" s="102"/>
    </row>
    <row r="86" spans="1:17" s="103" customFormat="1" ht="25.5">
      <c r="A86" s="59" t="s">
        <v>227</v>
      </c>
      <c r="B86" s="88" t="s">
        <v>228</v>
      </c>
      <c r="C86" s="80" t="s">
        <v>229</v>
      </c>
      <c r="D86" s="62"/>
      <c r="E86" s="74"/>
      <c r="F86" s="92"/>
      <c r="G86" s="75"/>
      <c r="H86" s="92">
        <v>2</v>
      </c>
      <c r="I86" s="74"/>
      <c r="J86" s="92"/>
      <c r="K86" s="75"/>
      <c r="L86" s="77">
        <f t="shared" si="11"/>
        <v>2</v>
      </c>
      <c r="M86" s="78" t="s">
        <v>17</v>
      </c>
      <c r="N86" s="87"/>
      <c r="O86" s="69"/>
      <c r="P86" s="72" t="s">
        <v>230</v>
      </c>
      <c r="Q86" s="102"/>
    </row>
    <row r="87" spans="1:17" s="103" customFormat="1" ht="25.5">
      <c r="A87" s="59" t="s">
        <v>231</v>
      </c>
      <c r="B87" s="88" t="s">
        <v>232</v>
      </c>
      <c r="C87" s="80" t="s">
        <v>229</v>
      </c>
      <c r="D87" s="62"/>
      <c r="E87" s="74"/>
      <c r="F87" s="92"/>
      <c r="G87" s="75"/>
      <c r="H87" s="92"/>
      <c r="I87" s="74">
        <v>1</v>
      </c>
      <c r="J87" s="92"/>
      <c r="K87" s="75"/>
      <c r="L87" s="77">
        <f t="shared" si="11"/>
        <v>1</v>
      </c>
      <c r="M87" s="78" t="s">
        <v>11</v>
      </c>
      <c r="N87" s="87"/>
      <c r="O87" s="69"/>
      <c r="P87" s="72" t="s">
        <v>230</v>
      </c>
      <c r="Q87" s="102"/>
    </row>
    <row r="88" spans="1:17" s="103" customFormat="1" ht="30" customHeight="1">
      <c r="A88" s="59" t="s">
        <v>233</v>
      </c>
      <c r="B88" s="88" t="s">
        <v>234</v>
      </c>
      <c r="C88" s="91" t="s">
        <v>235</v>
      </c>
      <c r="D88" s="62"/>
      <c r="E88" s="74"/>
      <c r="F88" s="92"/>
      <c r="G88" s="75"/>
      <c r="H88" s="92">
        <v>2</v>
      </c>
      <c r="I88" s="74"/>
      <c r="J88" s="92"/>
      <c r="K88" s="75"/>
      <c r="L88" s="77">
        <f t="shared" si="11"/>
        <v>2</v>
      </c>
      <c r="M88" s="78" t="s">
        <v>22</v>
      </c>
      <c r="N88" s="87"/>
      <c r="O88" s="69"/>
      <c r="P88" s="72" t="s">
        <v>236</v>
      </c>
      <c r="Q88" s="102"/>
    </row>
    <row r="89" spans="1:17" s="103" customFormat="1" ht="15">
      <c r="A89" s="59" t="s">
        <v>237</v>
      </c>
      <c r="B89" s="69" t="s">
        <v>238</v>
      </c>
      <c r="C89" s="80" t="s">
        <v>239</v>
      </c>
      <c r="D89" s="122"/>
      <c r="E89" s="75"/>
      <c r="F89" s="92" t="s">
        <v>180</v>
      </c>
      <c r="G89" s="75"/>
      <c r="H89" s="92">
        <v>3</v>
      </c>
      <c r="I89" s="74"/>
      <c r="J89" s="92" t="s">
        <v>180</v>
      </c>
      <c r="K89" s="75"/>
      <c r="L89" s="77">
        <f t="shared" si="11"/>
        <v>3</v>
      </c>
      <c r="M89" s="78" t="s">
        <v>22</v>
      </c>
      <c r="N89" s="202" t="s">
        <v>72</v>
      </c>
      <c r="O89" s="69"/>
      <c r="P89" s="72" t="s">
        <v>240</v>
      </c>
      <c r="Q89" s="102"/>
    </row>
    <row r="90" spans="1:256" s="103" customFormat="1" ht="15">
      <c r="A90" s="59" t="s">
        <v>241</v>
      </c>
      <c r="B90" s="88" t="s">
        <v>242</v>
      </c>
      <c r="C90" s="91" t="s">
        <v>243</v>
      </c>
      <c r="D90" s="225"/>
      <c r="E90" s="226"/>
      <c r="F90" s="228" t="s">
        <v>180</v>
      </c>
      <c r="G90" s="226"/>
      <c r="H90" s="228">
        <v>2</v>
      </c>
      <c r="I90" s="229"/>
      <c r="J90" s="228" t="s">
        <v>180</v>
      </c>
      <c r="K90" s="226"/>
      <c r="L90" s="77">
        <f t="shared" si="11"/>
        <v>2</v>
      </c>
      <c r="M90" s="78" t="s">
        <v>22</v>
      </c>
      <c r="N90" s="202" t="s">
        <v>338</v>
      </c>
      <c r="O90" s="69" t="s">
        <v>19</v>
      </c>
      <c r="P90" s="72" t="s">
        <v>244</v>
      </c>
      <c r="Q90" s="230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1"/>
      <c r="DK90" s="231"/>
      <c r="DL90" s="231"/>
      <c r="DM90" s="231"/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  <c r="EG90" s="231"/>
      <c r="EH90" s="231"/>
      <c r="EI90" s="231"/>
      <c r="EJ90" s="231"/>
      <c r="EK90" s="231"/>
      <c r="EL90" s="231"/>
      <c r="EM90" s="231"/>
      <c r="EN90" s="231"/>
      <c r="EO90" s="231"/>
      <c r="EP90" s="231"/>
      <c r="EQ90" s="231"/>
      <c r="ER90" s="231"/>
      <c r="ES90" s="231"/>
      <c r="ET90" s="231"/>
      <c r="EU90" s="231"/>
      <c r="EV90" s="231"/>
      <c r="EW90" s="231"/>
      <c r="EX90" s="231"/>
      <c r="EY90" s="231"/>
      <c r="EZ90" s="231"/>
      <c r="FA90" s="231"/>
      <c r="FB90" s="231"/>
      <c r="FC90" s="231"/>
      <c r="FD90" s="231"/>
      <c r="FE90" s="231"/>
      <c r="FF90" s="231"/>
      <c r="FG90" s="231"/>
      <c r="FH90" s="231"/>
      <c r="FI90" s="231"/>
      <c r="FJ90" s="231"/>
      <c r="FK90" s="231"/>
      <c r="FL90" s="231"/>
      <c r="FM90" s="231"/>
      <c r="FN90" s="231"/>
      <c r="FO90" s="231"/>
      <c r="FP90" s="231"/>
      <c r="FQ90" s="231"/>
      <c r="FR90" s="231"/>
      <c r="FS90" s="231"/>
      <c r="FT90" s="231"/>
      <c r="FU90" s="231"/>
      <c r="FV90" s="231"/>
      <c r="FW90" s="231"/>
      <c r="FX90" s="231"/>
      <c r="FY90" s="231"/>
      <c r="FZ90" s="231"/>
      <c r="GA90" s="231"/>
      <c r="GB90" s="231"/>
      <c r="GC90" s="231"/>
      <c r="GD90" s="231"/>
      <c r="GE90" s="231"/>
      <c r="GF90" s="231"/>
      <c r="GG90" s="231"/>
      <c r="GH90" s="231"/>
      <c r="GI90" s="231"/>
      <c r="GJ90" s="231"/>
      <c r="GK90" s="231"/>
      <c r="GL90" s="231"/>
      <c r="GM90" s="231"/>
      <c r="GN90" s="231"/>
      <c r="GO90" s="231"/>
      <c r="GP90" s="231"/>
      <c r="GQ90" s="231"/>
      <c r="GR90" s="231"/>
      <c r="GS90" s="231"/>
      <c r="GT90" s="231"/>
      <c r="GU90" s="231"/>
      <c r="GV90" s="231"/>
      <c r="GW90" s="231"/>
      <c r="GX90" s="231"/>
      <c r="GY90" s="231"/>
      <c r="GZ90" s="231"/>
      <c r="HA90" s="231"/>
      <c r="HB90" s="231"/>
      <c r="HC90" s="231"/>
      <c r="HD90" s="231"/>
      <c r="HE90" s="231"/>
      <c r="HF90" s="231"/>
      <c r="HG90" s="231"/>
      <c r="HH90" s="231"/>
      <c r="HI90" s="231"/>
      <c r="HJ90" s="231"/>
      <c r="HK90" s="231"/>
      <c r="HL90" s="231"/>
      <c r="HM90" s="231"/>
      <c r="HN90" s="231"/>
      <c r="HO90" s="231"/>
      <c r="HP90" s="231"/>
      <c r="HQ90" s="231"/>
      <c r="HR90" s="231"/>
      <c r="HS90" s="231"/>
      <c r="HT90" s="231"/>
      <c r="HU90" s="231"/>
      <c r="HV90" s="231"/>
      <c r="HW90" s="231"/>
      <c r="HX90" s="231"/>
      <c r="HY90" s="231"/>
      <c r="HZ90" s="231"/>
      <c r="IA90" s="231"/>
      <c r="IB90" s="231"/>
      <c r="IC90" s="231"/>
      <c r="ID90" s="231"/>
      <c r="IE90" s="231"/>
      <c r="IF90" s="231"/>
      <c r="IG90" s="231"/>
      <c r="IH90" s="231"/>
      <c r="II90" s="231"/>
      <c r="IJ90" s="231"/>
      <c r="IK90" s="231"/>
      <c r="IL90" s="231"/>
      <c r="IM90" s="231"/>
      <c r="IN90" s="231"/>
      <c r="IO90" s="231"/>
      <c r="IP90" s="231"/>
      <c r="IQ90" s="231"/>
      <c r="IR90" s="231"/>
      <c r="IS90" s="231"/>
      <c r="IT90" s="231"/>
      <c r="IU90" s="231"/>
      <c r="IV90" s="231"/>
    </row>
    <row r="91" spans="1:17" s="103" customFormat="1" ht="15">
      <c r="A91" s="59" t="s">
        <v>245</v>
      </c>
      <c r="B91" s="88" t="s">
        <v>246</v>
      </c>
      <c r="C91" s="80" t="s">
        <v>247</v>
      </c>
      <c r="D91" s="122"/>
      <c r="E91" s="75"/>
      <c r="F91" s="92" t="s">
        <v>180</v>
      </c>
      <c r="G91" s="75"/>
      <c r="H91" s="92">
        <v>2</v>
      </c>
      <c r="I91" s="74"/>
      <c r="J91" s="92" t="s">
        <v>180</v>
      </c>
      <c r="K91" s="75"/>
      <c r="L91" s="77">
        <f t="shared" si="11"/>
        <v>2</v>
      </c>
      <c r="M91" s="78" t="s">
        <v>22</v>
      </c>
      <c r="N91" s="87"/>
      <c r="O91" s="69"/>
      <c r="P91" s="72" t="s">
        <v>248</v>
      </c>
      <c r="Q91" s="102"/>
    </row>
    <row r="92" spans="1:256" s="231" customFormat="1" ht="15">
      <c r="A92" s="79" t="s">
        <v>249</v>
      </c>
      <c r="B92" s="88" t="s">
        <v>250</v>
      </c>
      <c r="C92" s="123" t="s">
        <v>251</v>
      </c>
      <c r="D92" s="124"/>
      <c r="E92" s="118"/>
      <c r="F92" s="83" t="s">
        <v>180</v>
      </c>
      <c r="G92" s="118"/>
      <c r="H92" s="83">
        <v>2</v>
      </c>
      <c r="I92" s="119"/>
      <c r="J92" s="83" t="s">
        <v>180</v>
      </c>
      <c r="K92" s="118"/>
      <c r="L92" s="120">
        <f t="shared" si="11"/>
        <v>2</v>
      </c>
      <c r="M92" s="121" t="s">
        <v>22</v>
      </c>
      <c r="N92" s="87"/>
      <c r="O92" s="88"/>
      <c r="P92" s="72" t="s">
        <v>252</v>
      </c>
      <c r="Q92" s="102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</row>
    <row r="93" spans="1:17" s="103" customFormat="1" ht="15" customHeight="1">
      <c r="A93" s="59" t="s">
        <v>253</v>
      </c>
      <c r="B93" s="88" t="s">
        <v>254</v>
      </c>
      <c r="C93" s="91" t="s">
        <v>21</v>
      </c>
      <c r="D93" s="122"/>
      <c r="E93" s="75"/>
      <c r="F93" s="92" t="s">
        <v>180</v>
      </c>
      <c r="G93" s="75"/>
      <c r="H93" s="92">
        <v>2</v>
      </c>
      <c r="I93" s="74"/>
      <c r="J93" s="92" t="s">
        <v>180</v>
      </c>
      <c r="K93" s="75"/>
      <c r="L93" s="77">
        <f aca="true" t="shared" si="12" ref="L93:L106">IF(M93&lt;&gt;"A",SUM(D93:K93),0)</f>
        <v>2</v>
      </c>
      <c r="M93" s="78" t="s">
        <v>22</v>
      </c>
      <c r="N93" s="202" t="s">
        <v>19</v>
      </c>
      <c r="O93" s="69"/>
      <c r="P93" s="72" t="s">
        <v>255</v>
      </c>
      <c r="Q93" s="102"/>
    </row>
    <row r="94" spans="1:256" s="103" customFormat="1" ht="15" customHeight="1">
      <c r="A94" s="59" t="s">
        <v>256</v>
      </c>
      <c r="B94" s="88" t="s">
        <v>257</v>
      </c>
      <c r="C94" s="80" t="s">
        <v>258</v>
      </c>
      <c r="D94" s="225"/>
      <c r="E94" s="226"/>
      <c r="F94" s="228"/>
      <c r="G94" s="226"/>
      <c r="H94" s="228">
        <v>2</v>
      </c>
      <c r="I94" s="229"/>
      <c r="J94" s="228" t="s">
        <v>180</v>
      </c>
      <c r="K94" s="226"/>
      <c r="L94" s="77">
        <f t="shared" si="12"/>
        <v>2</v>
      </c>
      <c r="M94" s="78" t="s">
        <v>22</v>
      </c>
      <c r="N94" s="202" t="s">
        <v>19</v>
      </c>
      <c r="O94" s="69" t="s">
        <v>38</v>
      </c>
      <c r="P94" s="72" t="s">
        <v>259</v>
      </c>
      <c r="Q94" s="102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  <c r="GF94" s="125"/>
      <c r="GG94" s="125"/>
      <c r="GH94" s="125"/>
      <c r="GI94" s="125"/>
      <c r="GJ94" s="125"/>
      <c r="GK94" s="125"/>
      <c r="GL94" s="125"/>
      <c r="GM94" s="125"/>
      <c r="GN94" s="125"/>
      <c r="GO94" s="125"/>
      <c r="GP94" s="125"/>
      <c r="GQ94" s="125"/>
      <c r="GR94" s="125"/>
      <c r="GS94" s="125"/>
      <c r="GT94" s="125"/>
      <c r="GU94" s="125"/>
      <c r="GV94" s="125"/>
      <c r="GW94" s="125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25"/>
      <c r="HT94" s="125"/>
      <c r="HU94" s="125"/>
      <c r="HV94" s="125"/>
      <c r="HW94" s="125"/>
      <c r="HX94" s="125"/>
      <c r="HY94" s="125"/>
      <c r="HZ94" s="125"/>
      <c r="IA94" s="125"/>
      <c r="IB94" s="125"/>
      <c r="IC94" s="125"/>
      <c r="ID94" s="125"/>
      <c r="IE94" s="125"/>
      <c r="IF94" s="125"/>
      <c r="IG94" s="125"/>
      <c r="IH94" s="125"/>
      <c r="II94" s="125"/>
      <c r="IJ94" s="125"/>
      <c r="IK94" s="125"/>
      <c r="IL94" s="125"/>
      <c r="IM94" s="125"/>
      <c r="IN94" s="125"/>
      <c r="IO94" s="125"/>
      <c r="IP94" s="125"/>
      <c r="IQ94" s="125"/>
      <c r="IR94" s="125"/>
      <c r="IS94" s="125"/>
      <c r="IT94" s="125"/>
      <c r="IU94" s="125"/>
      <c r="IV94" s="125"/>
    </row>
    <row r="95" spans="1:256" s="103" customFormat="1" ht="15">
      <c r="A95" s="59" t="s">
        <v>260</v>
      </c>
      <c r="B95" s="88" t="s">
        <v>261</v>
      </c>
      <c r="C95" s="110" t="s">
        <v>262</v>
      </c>
      <c r="D95" s="122"/>
      <c r="E95" s="75"/>
      <c r="F95" s="92" t="s">
        <v>180</v>
      </c>
      <c r="G95" s="75"/>
      <c r="H95" s="92">
        <v>2</v>
      </c>
      <c r="I95" s="74"/>
      <c r="J95" s="92" t="s">
        <v>180</v>
      </c>
      <c r="K95" s="75"/>
      <c r="L95" s="77">
        <f t="shared" si="12"/>
        <v>2</v>
      </c>
      <c r="M95" s="78" t="s">
        <v>22</v>
      </c>
      <c r="N95" s="87"/>
      <c r="O95" s="69"/>
      <c r="P95" s="72" t="s">
        <v>263</v>
      </c>
      <c r="Q95" s="102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5"/>
      <c r="FK95" s="125"/>
      <c r="FL95" s="125"/>
      <c r="FM95" s="125"/>
      <c r="FN95" s="125"/>
      <c r="FO95" s="125"/>
      <c r="FP95" s="125"/>
      <c r="FQ95" s="125"/>
      <c r="FR95" s="125"/>
      <c r="FS95" s="125"/>
      <c r="FT95" s="125"/>
      <c r="FU95" s="125"/>
      <c r="FV95" s="125"/>
      <c r="FW95" s="125"/>
      <c r="FX95" s="125"/>
      <c r="FY95" s="125"/>
      <c r="FZ95" s="125"/>
      <c r="GA95" s="125"/>
      <c r="GB95" s="125"/>
      <c r="GC95" s="125"/>
      <c r="GD95" s="125"/>
      <c r="GE95" s="125"/>
      <c r="GF95" s="125"/>
      <c r="GG95" s="125"/>
      <c r="GH95" s="125"/>
      <c r="GI95" s="125"/>
      <c r="GJ95" s="125"/>
      <c r="GK95" s="125"/>
      <c r="GL95" s="125"/>
      <c r="GM95" s="125"/>
      <c r="GN95" s="125"/>
      <c r="GO95" s="125"/>
      <c r="GP95" s="125"/>
      <c r="GQ95" s="125"/>
      <c r="GR95" s="125"/>
      <c r="GS95" s="125"/>
      <c r="GT95" s="125"/>
      <c r="GU95" s="125"/>
      <c r="GV95" s="125"/>
      <c r="GW95" s="125"/>
      <c r="GX95" s="125"/>
      <c r="GY95" s="125"/>
      <c r="GZ95" s="125"/>
      <c r="HA95" s="125"/>
      <c r="HB95" s="125"/>
      <c r="HC95" s="125"/>
      <c r="HD95" s="125"/>
      <c r="HE95" s="125"/>
      <c r="HF95" s="125"/>
      <c r="HG95" s="125"/>
      <c r="HH95" s="125"/>
      <c r="HI95" s="125"/>
      <c r="HJ95" s="125"/>
      <c r="HK95" s="125"/>
      <c r="HL95" s="125"/>
      <c r="HM95" s="125"/>
      <c r="HN95" s="125"/>
      <c r="HO95" s="125"/>
      <c r="HP95" s="125"/>
      <c r="HQ95" s="125"/>
      <c r="HR95" s="125"/>
      <c r="HS95" s="125"/>
      <c r="HT95" s="125"/>
      <c r="HU95" s="125"/>
      <c r="HV95" s="125"/>
      <c r="HW95" s="125"/>
      <c r="HX95" s="125"/>
      <c r="HY95" s="125"/>
      <c r="HZ95" s="125"/>
      <c r="IA95" s="125"/>
      <c r="IB95" s="125"/>
      <c r="IC95" s="125"/>
      <c r="ID95" s="125"/>
      <c r="IE95" s="125"/>
      <c r="IF95" s="125"/>
      <c r="IG95" s="125"/>
      <c r="IH95" s="125"/>
      <c r="II95" s="125"/>
      <c r="IJ95" s="125"/>
      <c r="IK95" s="125"/>
      <c r="IL95" s="125"/>
      <c r="IM95" s="125"/>
      <c r="IN95" s="125"/>
      <c r="IO95" s="125"/>
      <c r="IP95" s="125"/>
      <c r="IQ95" s="125"/>
      <c r="IR95" s="125"/>
      <c r="IS95" s="125"/>
      <c r="IT95" s="125"/>
      <c r="IU95" s="125"/>
      <c r="IV95" s="125"/>
    </row>
    <row r="96" spans="1:17" s="125" customFormat="1" ht="14.25">
      <c r="A96" s="59" t="s">
        <v>264</v>
      </c>
      <c r="B96" s="88" t="s">
        <v>265</v>
      </c>
      <c r="C96" s="110" t="s">
        <v>266</v>
      </c>
      <c r="D96" s="62">
        <v>2</v>
      </c>
      <c r="E96" s="74"/>
      <c r="F96" s="92">
        <v>2</v>
      </c>
      <c r="G96" s="74"/>
      <c r="H96" s="92" t="s">
        <v>180</v>
      </c>
      <c r="I96" s="74"/>
      <c r="J96" s="92"/>
      <c r="K96" s="74"/>
      <c r="L96" s="77">
        <f t="shared" si="12"/>
        <v>4</v>
      </c>
      <c r="M96" s="78" t="s">
        <v>17</v>
      </c>
      <c r="N96" s="87"/>
      <c r="O96" s="69"/>
      <c r="P96" s="72" t="s">
        <v>267</v>
      </c>
      <c r="Q96" s="102"/>
    </row>
    <row r="97" spans="1:17" s="125" customFormat="1" ht="14.25">
      <c r="A97" s="59" t="s">
        <v>268</v>
      </c>
      <c r="B97" s="88" t="s">
        <v>269</v>
      </c>
      <c r="C97" s="110" t="s">
        <v>266</v>
      </c>
      <c r="D97" s="62"/>
      <c r="E97" s="74">
        <v>1</v>
      </c>
      <c r="F97" s="92"/>
      <c r="G97" s="74">
        <v>1</v>
      </c>
      <c r="H97" s="92"/>
      <c r="I97" s="74" t="s">
        <v>180</v>
      </c>
      <c r="J97" s="92"/>
      <c r="K97" s="74"/>
      <c r="L97" s="77">
        <f t="shared" si="12"/>
        <v>2</v>
      </c>
      <c r="M97" s="78" t="s">
        <v>11</v>
      </c>
      <c r="N97" s="87"/>
      <c r="O97" s="69"/>
      <c r="P97" s="72" t="s">
        <v>267</v>
      </c>
      <c r="Q97" s="102"/>
    </row>
    <row r="98" spans="1:17" s="125" customFormat="1" ht="14.25">
      <c r="A98" s="59" t="s">
        <v>270</v>
      </c>
      <c r="B98" s="88" t="s">
        <v>271</v>
      </c>
      <c r="C98" s="123" t="s">
        <v>386</v>
      </c>
      <c r="D98" s="62"/>
      <c r="E98" s="74" t="s">
        <v>180</v>
      </c>
      <c r="F98" s="92"/>
      <c r="G98" s="74" t="s">
        <v>180</v>
      </c>
      <c r="H98" s="92"/>
      <c r="I98" s="74">
        <v>2</v>
      </c>
      <c r="J98" s="92"/>
      <c r="K98" s="74" t="s">
        <v>180</v>
      </c>
      <c r="L98" s="77">
        <f t="shared" si="12"/>
        <v>2</v>
      </c>
      <c r="M98" s="78" t="s">
        <v>11</v>
      </c>
      <c r="N98" s="87"/>
      <c r="O98" s="69"/>
      <c r="P98" s="72" t="s">
        <v>272</v>
      </c>
      <c r="Q98" s="102"/>
    </row>
    <row r="99" spans="1:17" s="125" customFormat="1" ht="14.25">
      <c r="A99" s="59" t="s">
        <v>329</v>
      </c>
      <c r="B99" s="88" t="s">
        <v>328</v>
      </c>
      <c r="C99" s="110" t="s">
        <v>284</v>
      </c>
      <c r="D99" s="62"/>
      <c r="E99" s="74"/>
      <c r="F99" s="92"/>
      <c r="G99" s="74"/>
      <c r="H99" s="92"/>
      <c r="I99" s="74">
        <v>2</v>
      </c>
      <c r="J99" s="92"/>
      <c r="K99" s="74"/>
      <c r="L99" s="77">
        <v>2</v>
      </c>
      <c r="M99" s="78" t="s">
        <v>11</v>
      </c>
      <c r="N99" s="87"/>
      <c r="O99" s="69"/>
      <c r="P99" s="72" t="s">
        <v>330</v>
      </c>
      <c r="Q99" s="102"/>
    </row>
    <row r="100" spans="1:17" s="125" customFormat="1" ht="15.75">
      <c r="A100" s="59" t="s">
        <v>287</v>
      </c>
      <c r="B100" s="88" t="s">
        <v>288</v>
      </c>
      <c r="C100" s="91" t="s">
        <v>289</v>
      </c>
      <c r="D100" s="111"/>
      <c r="E100" s="112"/>
      <c r="F100" s="113"/>
      <c r="G100" s="112"/>
      <c r="H100" s="92"/>
      <c r="I100" s="74"/>
      <c r="J100" s="116">
        <v>1</v>
      </c>
      <c r="K100" s="112"/>
      <c r="L100" s="77">
        <f>IF(M100&lt;&gt;"A",SUM(D100:K100),0)</f>
        <v>0</v>
      </c>
      <c r="M100" s="78" t="s">
        <v>290</v>
      </c>
      <c r="N100" s="87"/>
      <c r="O100" s="69" t="s">
        <v>292</v>
      </c>
      <c r="P100" s="72" t="s">
        <v>291</v>
      </c>
      <c r="Q100" s="102"/>
    </row>
    <row r="101" spans="1:17" s="125" customFormat="1" ht="15.75">
      <c r="A101" s="59" t="s">
        <v>292</v>
      </c>
      <c r="B101" s="88" t="s">
        <v>293</v>
      </c>
      <c r="C101" s="91" t="s">
        <v>289</v>
      </c>
      <c r="D101" s="111"/>
      <c r="E101" s="112"/>
      <c r="F101" s="113"/>
      <c r="G101" s="112"/>
      <c r="H101" s="92"/>
      <c r="I101" s="74"/>
      <c r="J101" s="113"/>
      <c r="K101" s="115">
        <v>2</v>
      </c>
      <c r="L101" s="77">
        <v>3</v>
      </c>
      <c r="M101" s="78" t="s">
        <v>11</v>
      </c>
      <c r="N101" s="87" t="s">
        <v>182</v>
      </c>
      <c r="O101" s="69"/>
      <c r="P101" s="72" t="s">
        <v>291</v>
      </c>
      <c r="Q101" s="102"/>
    </row>
    <row r="102" spans="1:17" s="125" customFormat="1" ht="14.25">
      <c r="A102" s="59" t="s">
        <v>326</v>
      </c>
      <c r="B102" s="88" t="s">
        <v>325</v>
      </c>
      <c r="C102" s="110" t="s">
        <v>284</v>
      </c>
      <c r="D102" s="62"/>
      <c r="E102" s="74"/>
      <c r="F102" s="92"/>
      <c r="G102" s="74">
        <v>2</v>
      </c>
      <c r="H102" s="92"/>
      <c r="I102" s="74"/>
      <c r="J102" s="92"/>
      <c r="K102" s="74" t="s">
        <v>180</v>
      </c>
      <c r="L102" s="77">
        <v>2</v>
      </c>
      <c r="M102" s="78" t="s">
        <v>11</v>
      </c>
      <c r="N102" s="87"/>
      <c r="O102" s="69"/>
      <c r="P102" s="72" t="s">
        <v>327</v>
      </c>
      <c r="Q102" s="102"/>
    </row>
    <row r="103" spans="1:17" s="125" customFormat="1" ht="14.25">
      <c r="A103" s="59" t="s">
        <v>331</v>
      </c>
      <c r="B103" s="88" t="s">
        <v>273</v>
      </c>
      <c r="C103" s="110" t="s">
        <v>274</v>
      </c>
      <c r="D103" s="62"/>
      <c r="E103" s="74"/>
      <c r="F103" s="92"/>
      <c r="G103" s="74">
        <v>2</v>
      </c>
      <c r="H103" s="92"/>
      <c r="I103" s="74"/>
      <c r="J103" s="92"/>
      <c r="K103" s="74" t="s">
        <v>180</v>
      </c>
      <c r="L103" s="77">
        <f t="shared" si="12"/>
        <v>2</v>
      </c>
      <c r="M103" s="78" t="s">
        <v>11</v>
      </c>
      <c r="N103" s="87"/>
      <c r="O103" s="69"/>
      <c r="P103" s="72" t="s">
        <v>275</v>
      </c>
      <c r="Q103" s="102"/>
    </row>
    <row r="104" spans="1:17" s="125" customFormat="1" ht="25.5">
      <c r="A104" s="59" t="s">
        <v>332</v>
      </c>
      <c r="B104" s="88" t="s">
        <v>276</v>
      </c>
      <c r="C104" s="110" t="s">
        <v>277</v>
      </c>
      <c r="D104" s="62"/>
      <c r="E104" s="74"/>
      <c r="F104" s="92"/>
      <c r="G104" s="74"/>
      <c r="H104" s="92"/>
      <c r="I104" s="74"/>
      <c r="J104" s="257"/>
      <c r="K104" s="74">
        <v>2</v>
      </c>
      <c r="L104" s="77">
        <v>2</v>
      </c>
      <c r="M104" s="78" t="s">
        <v>11</v>
      </c>
      <c r="N104" s="87"/>
      <c r="O104" s="69"/>
      <c r="P104" s="72" t="s">
        <v>278</v>
      </c>
      <c r="Q104" s="102"/>
    </row>
    <row r="105" spans="1:17" s="125" customFormat="1" ht="14.25">
      <c r="A105" s="59" t="s">
        <v>333</v>
      </c>
      <c r="B105" s="72" t="s">
        <v>280</v>
      </c>
      <c r="C105" s="110" t="s">
        <v>279</v>
      </c>
      <c r="D105" s="62"/>
      <c r="E105" s="74"/>
      <c r="F105" s="92"/>
      <c r="G105" s="74" t="s">
        <v>180</v>
      </c>
      <c r="H105" s="92"/>
      <c r="I105" s="74">
        <v>2</v>
      </c>
      <c r="J105" s="92"/>
      <c r="K105" s="74" t="s">
        <v>180</v>
      </c>
      <c r="L105" s="77">
        <f t="shared" si="12"/>
        <v>2</v>
      </c>
      <c r="M105" s="78" t="s">
        <v>11</v>
      </c>
      <c r="N105" s="87"/>
      <c r="O105" s="69"/>
      <c r="P105" s="72" t="s">
        <v>280</v>
      </c>
      <c r="Q105" s="102"/>
    </row>
    <row r="106" spans="1:17" s="125" customFormat="1" ht="14.25">
      <c r="A106" s="59" t="s">
        <v>334</v>
      </c>
      <c r="B106" s="88" t="s">
        <v>281</v>
      </c>
      <c r="C106" s="110" t="s">
        <v>282</v>
      </c>
      <c r="D106" s="62"/>
      <c r="E106" s="74"/>
      <c r="F106" s="92"/>
      <c r="G106" s="74">
        <v>2</v>
      </c>
      <c r="H106" s="92"/>
      <c r="I106" s="74"/>
      <c r="J106" s="92"/>
      <c r="K106" s="74" t="s">
        <v>180</v>
      </c>
      <c r="L106" s="77">
        <f t="shared" si="12"/>
        <v>2</v>
      </c>
      <c r="M106" s="78" t="s">
        <v>11</v>
      </c>
      <c r="N106" s="87"/>
      <c r="O106" s="69"/>
      <c r="P106" s="72" t="s">
        <v>283</v>
      </c>
      <c r="Q106" s="102"/>
    </row>
    <row r="107" spans="1:17" s="125" customFormat="1" ht="14.25">
      <c r="A107" s="59" t="s">
        <v>336</v>
      </c>
      <c r="B107" s="88" t="s">
        <v>335</v>
      </c>
      <c r="C107" s="110" t="s">
        <v>285</v>
      </c>
      <c r="D107" s="62"/>
      <c r="E107" s="74"/>
      <c r="F107" s="92"/>
      <c r="G107" s="74">
        <v>2</v>
      </c>
      <c r="H107" s="92"/>
      <c r="I107" s="74"/>
      <c r="J107" s="92"/>
      <c r="K107" s="74"/>
      <c r="L107" s="77">
        <v>2</v>
      </c>
      <c r="M107" s="78" t="s">
        <v>11</v>
      </c>
      <c r="N107" s="87"/>
      <c r="O107" s="69"/>
      <c r="P107" s="72" t="s">
        <v>286</v>
      </c>
      <c r="Q107" s="102"/>
    </row>
    <row r="108" spans="1:17" s="103" customFormat="1" ht="15">
      <c r="A108" s="59"/>
      <c r="B108" s="185" t="s">
        <v>294</v>
      </c>
      <c r="C108" s="210"/>
      <c r="D108" s="261"/>
      <c r="E108" s="261"/>
      <c r="F108" s="262"/>
      <c r="G108" s="262"/>
      <c r="H108" s="262"/>
      <c r="I108" s="262"/>
      <c r="J108" s="262"/>
      <c r="K108" s="262"/>
      <c r="L108" s="126"/>
      <c r="M108" s="206"/>
      <c r="N108" s="87"/>
      <c r="O108" s="69"/>
      <c r="P108" s="72"/>
      <c r="Q108" s="102"/>
    </row>
    <row r="109" spans="1:17" s="103" customFormat="1" ht="15">
      <c r="A109" s="59"/>
      <c r="B109" s="185" t="s">
        <v>318</v>
      </c>
      <c r="C109" s="210"/>
      <c r="D109" s="261">
        <v>2</v>
      </c>
      <c r="E109" s="261"/>
      <c r="F109" s="262">
        <v>0</v>
      </c>
      <c r="G109" s="262"/>
      <c r="H109" s="262">
        <v>12</v>
      </c>
      <c r="I109" s="262"/>
      <c r="J109" s="262">
        <v>4</v>
      </c>
      <c r="K109" s="262"/>
      <c r="L109" s="126">
        <f>SUM(D109:K109)</f>
        <v>18</v>
      </c>
      <c r="M109" s="206"/>
      <c r="N109" s="87"/>
      <c r="O109" s="69"/>
      <c r="P109" s="72"/>
      <c r="Q109" s="102"/>
    </row>
    <row r="110" spans="1:17" s="103" customFormat="1" ht="15">
      <c r="A110" s="59"/>
      <c r="B110" s="185" t="s">
        <v>295</v>
      </c>
      <c r="C110" s="210"/>
      <c r="D110" s="261">
        <v>4</v>
      </c>
      <c r="E110" s="261"/>
      <c r="F110" s="262">
        <v>6</v>
      </c>
      <c r="G110" s="262"/>
      <c r="H110" s="262">
        <v>6</v>
      </c>
      <c r="I110" s="262"/>
      <c r="J110" s="262">
        <v>0</v>
      </c>
      <c r="K110" s="262"/>
      <c r="L110" s="126">
        <f>SUM(D110:K110)</f>
        <v>16</v>
      </c>
      <c r="M110" s="206"/>
      <c r="N110" s="87"/>
      <c r="O110" s="69"/>
      <c r="P110" s="72"/>
      <c r="Q110" s="102"/>
    </row>
    <row r="111" spans="1:16" ht="15.75">
      <c r="A111" s="49"/>
      <c r="B111" s="50" t="s">
        <v>296</v>
      </c>
      <c r="C111" s="51"/>
      <c r="D111" s="52"/>
      <c r="E111" s="53"/>
      <c r="F111" s="54"/>
      <c r="G111" s="53"/>
      <c r="H111" s="54"/>
      <c r="I111" s="53"/>
      <c r="J111" s="53"/>
      <c r="K111" s="53"/>
      <c r="L111" s="51"/>
      <c r="M111" s="55"/>
      <c r="N111" s="56"/>
      <c r="O111" s="57"/>
      <c r="P111" s="58"/>
    </row>
    <row r="112" spans="1:16" ht="15">
      <c r="A112" s="59"/>
      <c r="B112" s="70" t="s">
        <v>297</v>
      </c>
      <c r="C112" s="95"/>
      <c r="D112" s="96"/>
      <c r="E112" s="97"/>
      <c r="F112" s="263">
        <v>2</v>
      </c>
      <c r="G112" s="263"/>
      <c r="H112" s="98"/>
      <c r="I112" s="97"/>
      <c r="J112" s="263">
        <v>2</v>
      </c>
      <c r="K112" s="263"/>
      <c r="L112" s="32">
        <f>IF(M112&lt;&gt;"A",SUM(D112:K112),0)</f>
        <v>4</v>
      </c>
      <c r="M112" s="33"/>
      <c r="N112" s="68"/>
      <c r="O112" s="70"/>
      <c r="P112" s="36"/>
    </row>
    <row r="113" spans="1:16" ht="15">
      <c r="A113" s="127"/>
      <c r="B113" s="94" t="s">
        <v>298</v>
      </c>
      <c r="C113" s="95"/>
      <c r="D113" s="259">
        <f>SUM(D112)</f>
        <v>0</v>
      </c>
      <c r="E113" s="259"/>
      <c r="F113" s="260">
        <f>SUM(F112)</f>
        <v>2</v>
      </c>
      <c r="G113" s="260"/>
      <c r="H113" s="260">
        <f>SUM(H112)</f>
        <v>0</v>
      </c>
      <c r="I113" s="260"/>
      <c r="J113" s="260">
        <f>SUM(J112)</f>
        <v>2</v>
      </c>
      <c r="K113" s="260"/>
      <c r="L113" s="99">
        <f>SUM(D113:K113)</f>
        <v>4</v>
      </c>
      <c r="M113" s="100"/>
      <c r="N113" s="68"/>
      <c r="O113" s="70"/>
      <c r="P113" s="36"/>
    </row>
    <row r="114" spans="1:16" ht="15.75">
      <c r="A114" s="49"/>
      <c r="B114" s="50" t="s">
        <v>299</v>
      </c>
      <c r="C114" s="51"/>
      <c r="D114" s="52"/>
      <c r="E114" s="53"/>
      <c r="F114" s="54"/>
      <c r="G114" s="53"/>
      <c r="H114" s="54"/>
      <c r="I114" s="53"/>
      <c r="J114" s="54"/>
      <c r="K114" s="53"/>
      <c r="L114" s="51"/>
      <c r="M114" s="55"/>
      <c r="N114" s="56"/>
      <c r="O114" s="57"/>
      <c r="P114" s="58"/>
    </row>
    <row r="115" spans="1:16" ht="15">
      <c r="A115" s="59" t="s">
        <v>344</v>
      </c>
      <c r="B115" s="128" t="s">
        <v>300</v>
      </c>
      <c r="C115" s="71" t="s">
        <v>301</v>
      </c>
      <c r="D115" s="129"/>
      <c r="E115" s="130"/>
      <c r="F115" s="131"/>
      <c r="G115" s="130"/>
      <c r="H115" s="132"/>
      <c r="I115" s="133">
        <v>6</v>
      </c>
      <c r="J115" s="132"/>
      <c r="K115" s="134"/>
      <c r="L115" s="135">
        <f>SUM(D115:K115)</f>
        <v>6</v>
      </c>
      <c r="M115" s="136" t="s">
        <v>11</v>
      </c>
      <c r="N115" s="137" t="s">
        <v>302</v>
      </c>
      <c r="O115" s="128"/>
      <c r="P115" s="138" t="s">
        <v>303</v>
      </c>
    </row>
    <row r="116" spans="1:16" ht="15">
      <c r="A116" s="59" t="s">
        <v>346</v>
      </c>
      <c r="B116" s="139"/>
      <c r="C116" s="71" t="s">
        <v>66</v>
      </c>
      <c r="D116" s="140"/>
      <c r="E116" s="141"/>
      <c r="F116" s="142"/>
      <c r="G116" s="141"/>
      <c r="H116" s="143"/>
      <c r="I116" s="144"/>
      <c r="J116" s="143"/>
      <c r="K116" s="144"/>
      <c r="L116" s="145"/>
      <c r="M116" s="146"/>
      <c r="N116" s="147"/>
      <c r="O116" s="139"/>
      <c r="P116" s="148"/>
    </row>
    <row r="117" spans="1:16" ht="15">
      <c r="A117" s="59" t="s">
        <v>347</v>
      </c>
      <c r="B117" s="139"/>
      <c r="C117" s="71" t="s">
        <v>58</v>
      </c>
      <c r="D117" s="140"/>
      <c r="E117" s="141"/>
      <c r="F117" s="142"/>
      <c r="G117" s="141"/>
      <c r="H117" s="143"/>
      <c r="I117" s="144"/>
      <c r="J117" s="143"/>
      <c r="K117" s="144"/>
      <c r="L117" s="145"/>
      <c r="M117" s="146"/>
      <c r="N117" s="147"/>
      <c r="O117" s="139"/>
      <c r="P117" s="148"/>
    </row>
    <row r="118" spans="1:16" ht="15">
      <c r="A118" s="59" t="s">
        <v>348</v>
      </c>
      <c r="B118" s="139"/>
      <c r="C118" s="71" t="s">
        <v>49</v>
      </c>
      <c r="D118" s="140"/>
      <c r="E118" s="141"/>
      <c r="F118" s="142"/>
      <c r="G118" s="141"/>
      <c r="H118" s="143"/>
      <c r="I118" s="144"/>
      <c r="J118" s="143"/>
      <c r="K118" s="144"/>
      <c r="L118" s="145"/>
      <c r="M118" s="146"/>
      <c r="N118" s="147"/>
      <c r="O118" s="139"/>
      <c r="P118" s="148"/>
    </row>
    <row r="119" spans="1:16" ht="15">
      <c r="A119" s="59" t="s">
        <v>349</v>
      </c>
      <c r="B119" s="139"/>
      <c r="C119" s="71" t="s">
        <v>16</v>
      </c>
      <c r="D119" s="140"/>
      <c r="E119" s="141"/>
      <c r="F119" s="142"/>
      <c r="G119" s="141"/>
      <c r="H119" s="143"/>
      <c r="I119" s="144"/>
      <c r="J119" s="143"/>
      <c r="K119" s="144"/>
      <c r="L119" s="145"/>
      <c r="M119" s="146"/>
      <c r="N119" s="147"/>
      <c r="O119" s="139"/>
      <c r="P119" s="148"/>
    </row>
    <row r="120" spans="1:16" ht="15">
      <c r="A120" s="59" t="s">
        <v>350</v>
      </c>
      <c r="B120" s="139"/>
      <c r="C120" s="71" t="s">
        <v>26</v>
      </c>
      <c r="D120" s="140"/>
      <c r="E120" s="141"/>
      <c r="F120" s="142"/>
      <c r="G120" s="141"/>
      <c r="H120" s="143"/>
      <c r="I120" s="144"/>
      <c r="J120" s="143"/>
      <c r="K120" s="144"/>
      <c r="L120" s="145"/>
      <c r="M120" s="146"/>
      <c r="N120" s="147"/>
      <c r="O120" s="139"/>
      <c r="P120" s="148"/>
    </row>
    <row r="121" spans="1:16" ht="15">
      <c r="A121" s="59" t="s">
        <v>351</v>
      </c>
      <c r="B121" s="139"/>
      <c r="C121" s="71" t="s">
        <v>168</v>
      </c>
      <c r="D121" s="140"/>
      <c r="E121" s="141"/>
      <c r="F121" s="142"/>
      <c r="G121" s="141"/>
      <c r="H121" s="143"/>
      <c r="I121" s="144"/>
      <c r="J121" s="143"/>
      <c r="K121" s="144"/>
      <c r="L121" s="145"/>
      <c r="M121" s="146"/>
      <c r="N121" s="147"/>
      <c r="O121" s="139"/>
      <c r="P121" s="148"/>
    </row>
    <row r="122" spans="1:16" ht="15">
      <c r="A122" s="59" t="s">
        <v>352</v>
      </c>
      <c r="B122" s="139"/>
      <c r="C122" s="71" t="s">
        <v>40</v>
      </c>
      <c r="D122" s="140"/>
      <c r="E122" s="141"/>
      <c r="F122" s="142"/>
      <c r="G122" s="141"/>
      <c r="H122" s="143"/>
      <c r="I122" s="144"/>
      <c r="J122" s="143"/>
      <c r="K122" s="144"/>
      <c r="L122" s="145"/>
      <c r="M122" s="146"/>
      <c r="N122" s="147"/>
      <c r="O122" s="139"/>
      <c r="P122" s="148"/>
    </row>
    <row r="123" spans="1:16" ht="15">
      <c r="A123" s="59" t="s">
        <v>353</v>
      </c>
      <c r="B123" s="139"/>
      <c r="C123" s="71" t="s">
        <v>304</v>
      </c>
      <c r="D123" s="140"/>
      <c r="E123" s="141"/>
      <c r="F123" s="142"/>
      <c r="G123" s="141"/>
      <c r="H123" s="143"/>
      <c r="I123" s="144"/>
      <c r="J123" s="143"/>
      <c r="K123" s="144"/>
      <c r="L123" s="145"/>
      <c r="M123" s="146"/>
      <c r="N123" s="147"/>
      <c r="O123" s="139"/>
      <c r="P123" s="148"/>
    </row>
    <row r="124" spans="1:16" ht="15">
      <c r="A124" s="59" t="s">
        <v>354</v>
      </c>
      <c r="B124" s="139"/>
      <c r="C124" s="71" t="s">
        <v>36</v>
      </c>
      <c r="D124" s="140"/>
      <c r="E124" s="141"/>
      <c r="F124" s="142"/>
      <c r="G124" s="141"/>
      <c r="H124" s="143"/>
      <c r="I124" s="144"/>
      <c r="J124" s="143"/>
      <c r="K124" s="144"/>
      <c r="L124" s="145"/>
      <c r="M124" s="146"/>
      <c r="N124" s="147"/>
      <c r="O124" s="139"/>
      <c r="P124" s="148"/>
    </row>
    <row r="125" spans="1:16" ht="15">
      <c r="A125" s="59" t="s">
        <v>355</v>
      </c>
      <c r="B125" s="139"/>
      <c r="C125" s="71" t="s">
        <v>305</v>
      </c>
      <c r="D125" s="140"/>
      <c r="E125" s="141"/>
      <c r="F125" s="142"/>
      <c r="G125" s="141"/>
      <c r="H125" s="143"/>
      <c r="I125" s="144"/>
      <c r="J125" s="143"/>
      <c r="K125" s="144"/>
      <c r="L125" s="145"/>
      <c r="M125" s="146"/>
      <c r="N125" s="147"/>
      <c r="O125" s="139"/>
      <c r="P125" s="148"/>
    </row>
    <row r="126" spans="1:16" ht="15">
      <c r="A126" s="59" t="s">
        <v>356</v>
      </c>
      <c r="B126" s="139"/>
      <c r="C126" s="71" t="s">
        <v>306</v>
      </c>
      <c r="D126" s="140"/>
      <c r="E126" s="141"/>
      <c r="F126" s="142"/>
      <c r="G126" s="141"/>
      <c r="H126" s="143"/>
      <c r="I126" s="144"/>
      <c r="J126" s="143"/>
      <c r="K126" s="144"/>
      <c r="L126" s="145"/>
      <c r="M126" s="146"/>
      <c r="N126" s="147"/>
      <c r="O126" s="139"/>
      <c r="P126" s="148"/>
    </row>
    <row r="127" spans="1:16" ht="15">
      <c r="A127" s="59" t="s">
        <v>357</v>
      </c>
      <c r="B127" s="139"/>
      <c r="C127" s="71" t="s">
        <v>307</v>
      </c>
      <c r="D127" s="140"/>
      <c r="E127" s="141"/>
      <c r="F127" s="142"/>
      <c r="G127" s="141"/>
      <c r="H127" s="143"/>
      <c r="I127" s="144"/>
      <c r="J127" s="143"/>
      <c r="K127" s="144"/>
      <c r="L127" s="145"/>
      <c r="M127" s="146"/>
      <c r="N127" s="147"/>
      <c r="O127" s="139"/>
      <c r="P127" s="148"/>
    </row>
    <row r="128" spans="1:16" ht="15">
      <c r="A128" s="59" t="s">
        <v>358</v>
      </c>
      <c r="B128" s="139"/>
      <c r="C128" s="149" t="s">
        <v>308</v>
      </c>
      <c r="D128" s="140"/>
      <c r="E128" s="141"/>
      <c r="F128" s="142"/>
      <c r="G128" s="141"/>
      <c r="H128" s="143"/>
      <c r="I128" s="144"/>
      <c r="J128" s="143"/>
      <c r="K128" s="144"/>
      <c r="L128" s="145"/>
      <c r="M128" s="146"/>
      <c r="N128" s="147"/>
      <c r="O128" s="139"/>
      <c r="P128" s="148"/>
    </row>
    <row r="129" spans="1:16" ht="15">
      <c r="A129" s="59" t="s">
        <v>359</v>
      </c>
      <c r="B129" s="139"/>
      <c r="C129" s="71" t="s">
        <v>309</v>
      </c>
      <c r="D129" s="140"/>
      <c r="E129" s="141"/>
      <c r="F129" s="142"/>
      <c r="G129" s="141"/>
      <c r="H129" s="143"/>
      <c r="I129" s="144"/>
      <c r="J129" s="143"/>
      <c r="K129" s="144"/>
      <c r="L129" s="145"/>
      <c r="M129" s="146"/>
      <c r="N129" s="147"/>
      <c r="O129" s="139"/>
      <c r="P129" s="148"/>
    </row>
    <row r="130" spans="1:16" ht="15">
      <c r="A130" s="59" t="s">
        <v>360</v>
      </c>
      <c r="B130" s="139"/>
      <c r="C130" s="71" t="s">
        <v>310</v>
      </c>
      <c r="D130" s="140"/>
      <c r="E130" s="141"/>
      <c r="F130" s="142"/>
      <c r="G130" s="141"/>
      <c r="H130" s="143"/>
      <c r="I130" s="144"/>
      <c r="J130" s="143"/>
      <c r="K130" s="144"/>
      <c r="L130" s="145"/>
      <c r="M130" s="146"/>
      <c r="N130" s="147"/>
      <c r="O130" s="139"/>
      <c r="P130" s="148"/>
    </row>
    <row r="131" spans="1:16" ht="15">
      <c r="A131" s="59" t="s">
        <v>361</v>
      </c>
      <c r="B131" s="139"/>
      <c r="C131" s="71" t="s">
        <v>387</v>
      </c>
      <c r="D131" s="140"/>
      <c r="E131" s="141"/>
      <c r="F131" s="142"/>
      <c r="G131" s="141"/>
      <c r="H131" s="143"/>
      <c r="I131" s="144"/>
      <c r="J131" s="143"/>
      <c r="K131" s="144"/>
      <c r="L131" s="145"/>
      <c r="M131" s="146"/>
      <c r="N131" s="147"/>
      <c r="O131" s="139"/>
      <c r="P131" s="148"/>
    </row>
    <row r="132" spans="1:17" s="103" customFormat="1" ht="15">
      <c r="A132" s="59" t="s">
        <v>345</v>
      </c>
      <c r="B132" s="232" t="s">
        <v>311</v>
      </c>
      <c r="C132" s="114" t="s">
        <v>301</v>
      </c>
      <c r="D132" s="233"/>
      <c r="E132" s="234"/>
      <c r="F132" s="235"/>
      <c r="G132" s="234"/>
      <c r="H132" s="236"/>
      <c r="I132" s="133"/>
      <c r="J132" s="236"/>
      <c r="K132" s="133">
        <v>20</v>
      </c>
      <c r="L132" s="237">
        <f>IF(M132&lt;&gt;"A",SUM(D132:K132),0)</f>
        <v>20</v>
      </c>
      <c r="M132" s="136" t="s">
        <v>11</v>
      </c>
      <c r="N132" s="238" t="s">
        <v>388</v>
      </c>
      <c r="O132" s="232"/>
      <c r="P132" s="239" t="s">
        <v>312</v>
      </c>
      <c r="Q132" s="102"/>
    </row>
    <row r="133" spans="1:17" s="103" customFormat="1" ht="15">
      <c r="A133" s="59" t="s">
        <v>362</v>
      </c>
      <c r="B133" s="240"/>
      <c r="C133" s="114" t="s">
        <v>66</v>
      </c>
      <c r="D133" s="241"/>
      <c r="E133" s="242"/>
      <c r="F133" s="243"/>
      <c r="G133" s="242"/>
      <c r="H133" s="244"/>
      <c r="I133" s="245"/>
      <c r="J133" s="244"/>
      <c r="K133" s="245"/>
      <c r="L133" s="145"/>
      <c r="M133" s="146"/>
      <c r="N133" s="246"/>
      <c r="O133" s="240"/>
      <c r="P133" s="247"/>
      <c r="Q133" s="102"/>
    </row>
    <row r="134" spans="1:17" s="103" customFormat="1" ht="15">
      <c r="A134" s="59" t="s">
        <v>363</v>
      </c>
      <c r="B134" s="240"/>
      <c r="C134" s="114" t="s">
        <v>58</v>
      </c>
      <c r="D134" s="241"/>
      <c r="E134" s="242"/>
      <c r="F134" s="243"/>
      <c r="G134" s="242"/>
      <c r="H134" s="244"/>
      <c r="I134" s="245"/>
      <c r="J134" s="244"/>
      <c r="K134" s="245"/>
      <c r="L134" s="145"/>
      <c r="M134" s="146"/>
      <c r="N134" s="246"/>
      <c r="O134" s="240"/>
      <c r="P134" s="247"/>
      <c r="Q134" s="102"/>
    </row>
    <row r="135" spans="1:17" s="103" customFormat="1" ht="15">
      <c r="A135" s="59" t="s">
        <v>364</v>
      </c>
      <c r="B135" s="240"/>
      <c r="C135" s="114" t="s">
        <v>49</v>
      </c>
      <c r="D135" s="241"/>
      <c r="E135" s="242"/>
      <c r="F135" s="243"/>
      <c r="G135" s="242"/>
      <c r="H135" s="244"/>
      <c r="I135" s="245"/>
      <c r="J135" s="244"/>
      <c r="K135" s="245"/>
      <c r="L135" s="145"/>
      <c r="M135" s="146"/>
      <c r="N135" s="246"/>
      <c r="O135" s="240"/>
      <c r="P135" s="247"/>
      <c r="Q135" s="102"/>
    </row>
    <row r="136" spans="1:17" s="103" customFormat="1" ht="15">
      <c r="A136" s="59" t="s">
        <v>365</v>
      </c>
      <c r="B136" s="240"/>
      <c r="C136" s="114" t="s">
        <v>16</v>
      </c>
      <c r="D136" s="241"/>
      <c r="E136" s="242"/>
      <c r="F136" s="243"/>
      <c r="G136" s="242"/>
      <c r="H136" s="244"/>
      <c r="I136" s="245"/>
      <c r="J136" s="244"/>
      <c r="K136" s="245"/>
      <c r="L136" s="145"/>
      <c r="M136" s="146"/>
      <c r="N136" s="246"/>
      <c r="O136" s="240"/>
      <c r="P136" s="247"/>
      <c r="Q136" s="102"/>
    </row>
    <row r="137" spans="1:17" s="103" customFormat="1" ht="15">
      <c r="A137" s="59" t="s">
        <v>366</v>
      </c>
      <c r="B137" s="240"/>
      <c r="C137" s="114" t="s">
        <v>26</v>
      </c>
      <c r="D137" s="241"/>
      <c r="E137" s="242"/>
      <c r="F137" s="243"/>
      <c r="G137" s="242"/>
      <c r="H137" s="244"/>
      <c r="I137" s="245"/>
      <c r="J137" s="244"/>
      <c r="K137" s="245"/>
      <c r="L137" s="145"/>
      <c r="M137" s="146"/>
      <c r="N137" s="246"/>
      <c r="O137" s="240"/>
      <c r="P137" s="247"/>
      <c r="Q137" s="102"/>
    </row>
    <row r="138" spans="1:17" s="103" customFormat="1" ht="15">
      <c r="A138" s="59" t="s">
        <v>367</v>
      </c>
      <c r="B138" s="240"/>
      <c r="C138" s="114" t="s">
        <v>168</v>
      </c>
      <c r="D138" s="241"/>
      <c r="E138" s="242"/>
      <c r="F138" s="243"/>
      <c r="G138" s="242"/>
      <c r="H138" s="244"/>
      <c r="I138" s="245"/>
      <c r="J138" s="244"/>
      <c r="K138" s="245"/>
      <c r="L138" s="145"/>
      <c r="M138" s="146"/>
      <c r="N138" s="246"/>
      <c r="O138" s="240"/>
      <c r="P138" s="247"/>
      <c r="Q138" s="102"/>
    </row>
    <row r="139" spans="1:17" s="103" customFormat="1" ht="15">
      <c r="A139" s="59" t="s">
        <v>368</v>
      </c>
      <c r="B139" s="240"/>
      <c r="C139" s="114" t="s">
        <v>40</v>
      </c>
      <c r="D139" s="241"/>
      <c r="E139" s="242"/>
      <c r="F139" s="243"/>
      <c r="G139" s="242"/>
      <c r="H139" s="244"/>
      <c r="I139" s="245"/>
      <c r="J139" s="244"/>
      <c r="K139" s="245"/>
      <c r="L139" s="145"/>
      <c r="M139" s="146"/>
      <c r="N139" s="246"/>
      <c r="O139" s="240"/>
      <c r="P139" s="247"/>
      <c r="Q139" s="102"/>
    </row>
    <row r="140" spans="1:17" s="103" customFormat="1" ht="15">
      <c r="A140" s="59" t="s">
        <v>369</v>
      </c>
      <c r="B140" s="240"/>
      <c r="C140" s="114" t="s">
        <v>304</v>
      </c>
      <c r="D140" s="241"/>
      <c r="E140" s="242"/>
      <c r="F140" s="243"/>
      <c r="G140" s="242"/>
      <c r="H140" s="244"/>
      <c r="I140" s="245"/>
      <c r="J140" s="244"/>
      <c r="K140" s="245"/>
      <c r="L140" s="145"/>
      <c r="M140" s="146"/>
      <c r="N140" s="246"/>
      <c r="O140" s="240"/>
      <c r="P140" s="247"/>
      <c r="Q140" s="102"/>
    </row>
    <row r="141" spans="1:17" s="103" customFormat="1" ht="15">
      <c r="A141" s="59" t="s">
        <v>370</v>
      </c>
      <c r="B141" s="240"/>
      <c r="C141" s="114" t="s">
        <v>36</v>
      </c>
      <c r="D141" s="241"/>
      <c r="E141" s="242"/>
      <c r="F141" s="243"/>
      <c r="G141" s="242"/>
      <c r="H141" s="244"/>
      <c r="I141" s="245"/>
      <c r="J141" s="244"/>
      <c r="K141" s="245"/>
      <c r="L141" s="145"/>
      <c r="M141" s="146"/>
      <c r="N141" s="246"/>
      <c r="O141" s="240"/>
      <c r="P141" s="247"/>
      <c r="Q141" s="102"/>
    </row>
    <row r="142" spans="1:17" s="103" customFormat="1" ht="15">
      <c r="A142" s="59" t="s">
        <v>371</v>
      </c>
      <c r="B142" s="240"/>
      <c r="C142" s="114" t="s">
        <v>305</v>
      </c>
      <c r="D142" s="241"/>
      <c r="E142" s="242"/>
      <c r="F142" s="243"/>
      <c r="G142" s="242"/>
      <c r="H142" s="244"/>
      <c r="I142" s="245"/>
      <c r="J142" s="244"/>
      <c r="K142" s="245"/>
      <c r="L142" s="145"/>
      <c r="M142" s="146"/>
      <c r="N142" s="246"/>
      <c r="O142" s="240"/>
      <c r="P142" s="247"/>
      <c r="Q142" s="102"/>
    </row>
    <row r="143" spans="1:17" s="103" customFormat="1" ht="15">
      <c r="A143" s="59" t="s">
        <v>372</v>
      </c>
      <c r="B143" s="240"/>
      <c r="C143" s="114" t="s">
        <v>306</v>
      </c>
      <c r="D143" s="241"/>
      <c r="E143" s="242"/>
      <c r="F143" s="243"/>
      <c r="G143" s="242"/>
      <c r="H143" s="244"/>
      <c r="I143" s="245"/>
      <c r="J143" s="244"/>
      <c r="K143" s="245"/>
      <c r="L143" s="145"/>
      <c r="M143" s="146"/>
      <c r="N143" s="246"/>
      <c r="O143" s="240"/>
      <c r="P143" s="247"/>
      <c r="Q143" s="102"/>
    </row>
    <row r="144" spans="1:17" s="103" customFormat="1" ht="15">
      <c r="A144" s="59" t="s">
        <v>373</v>
      </c>
      <c r="B144" s="240"/>
      <c r="C144" s="114" t="s">
        <v>307</v>
      </c>
      <c r="D144" s="241"/>
      <c r="E144" s="242"/>
      <c r="F144" s="243"/>
      <c r="G144" s="242"/>
      <c r="H144" s="244"/>
      <c r="I144" s="245"/>
      <c r="J144" s="244"/>
      <c r="K144" s="245"/>
      <c r="L144" s="145"/>
      <c r="M144" s="146"/>
      <c r="N144" s="246"/>
      <c r="O144" s="240"/>
      <c r="P144" s="247"/>
      <c r="Q144" s="102"/>
    </row>
    <row r="145" spans="1:17" s="103" customFormat="1" ht="15">
      <c r="A145" s="59" t="s">
        <v>374</v>
      </c>
      <c r="B145" s="240"/>
      <c r="C145" s="248" t="s">
        <v>308</v>
      </c>
      <c r="D145" s="241"/>
      <c r="E145" s="242"/>
      <c r="F145" s="243"/>
      <c r="G145" s="242"/>
      <c r="H145" s="244"/>
      <c r="I145" s="245"/>
      <c r="J145" s="244"/>
      <c r="K145" s="245"/>
      <c r="L145" s="145"/>
      <c r="M145" s="146"/>
      <c r="N145" s="246"/>
      <c r="O145" s="240"/>
      <c r="P145" s="247"/>
      <c r="Q145" s="102"/>
    </row>
    <row r="146" spans="1:17" s="103" customFormat="1" ht="15">
      <c r="A146" s="59" t="s">
        <v>375</v>
      </c>
      <c r="B146" s="240"/>
      <c r="C146" s="114" t="s">
        <v>309</v>
      </c>
      <c r="D146" s="241"/>
      <c r="E146" s="242"/>
      <c r="F146" s="243"/>
      <c r="G146" s="242"/>
      <c r="H146" s="244"/>
      <c r="I146" s="245"/>
      <c r="J146" s="244"/>
      <c r="K146" s="245"/>
      <c r="L146" s="145"/>
      <c r="M146" s="146"/>
      <c r="N146" s="246"/>
      <c r="O146" s="240"/>
      <c r="P146" s="247"/>
      <c r="Q146" s="102"/>
    </row>
    <row r="147" spans="1:256" s="103" customFormat="1" ht="15">
      <c r="A147" s="59" t="s">
        <v>376</v>
      </c>
      <c r="B147" s="240"/>
      <c r="C147" s="114" t="s">
        <v>310</v>
      </c>
      <c r="D147" s="241"/>
      <c r="E147" s="242"/>
      <c r="F147" s="243"/>
      <c r="G147" s="242"/>
      <c r="H147" s="244"/>
      <c r="I147" s="245"/>
      <c r="J147" s="244"/>
      <c r="K147" s="245"/>
      <c r="L147" s="145"/>
      <c r="M147" s="146"/>
      <c r="N147" s="246"/>
      <c r="O147" s="240"/>
      <c r="P147" s="247"/>
      <c r="Q147" s="102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4"/>
      <c r="CV147" s="214"/>
      <c r="CW147" s="214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4"/>
      <c r="FY147" s="214"/>
      <c r="FZ147" s="214"/>
      <c r="GA147" s="214"/>
      <c r="GB147" s="214"/>
      <c r="GC147" s="214"/>
      <c r="GD147" s="214"/>
      <c r="GE147" s="214"/>
      <c r="GF147" s="214"/>
      <c r="GG147" s="214"/>
      <c r="GH147" s="214"/>
      <c r="GI147" s="214"/>
      <c r="GJ147" s="214"/>
      <c r="GK147" s="214"/>
      <c r="GL147" s="214"/>
      <c r="GM147" s="214"/>
      <c r="GN147" s="214"/>
      <c r="GO147" s="214"/>
      <c r="GP147" s="214"/>
      <c r="GQ147" s="214"/>
      <c r="GR147" s="214"/>
      <c r="GS147" s="214"/>
      <c r="GT147" s="214"/>
      <c r="GU147" s="214"/>
      <c r="GV147" s="214"/>
      <c r="GW147" s="214"/>
      <c r="GX147" s="214"/>
      <c r="GY147" s="214"/>
      <c r="GZ147" s="214"/>
      <c r="HA147" s="214"/>
      <c r="HB147" s="214"/>
      <c r="HC147" s="214"/>
      <c r="HD147" s="214"/>
      <c r="HE147" s="214"/>
      <c r="HF147" s="214"/>
      <c r="HG147" s="214"/>
      <c r="HH147" s="214"/>
      <c r="HI147" s="214"/>
      <c r="HJ147" s="214"/>
      <c r="HK147" s="214"/>
      <c r="HL147" s="214"/>
      <c r="HM147" s="214"/>
      <c r="HN147" s="214"/>
      <c r="HO147" s="214"/>
      <c r="HP147" s="214"/>
      <c r="HQ147" s="214"/>
      <c r="HR147" s="214"/>
      <c r="HS147" s="214"/>
      <c r="HT147" s="214"/>
      <c r="HU147" s="214"/>
      <c r="HV147" s="214"/>
      <c r="HW147" s="214"/>
      <c r="HX147" s="214"/>
      <c r="HY147" s="214"/>
      <c r="HZ147" s="214"/>
      <c r="IA147" s="214"/>
      <c r="IB147" s="214"/>
      <c r="IC147" s="214"/>
      <c r="ID147" s="214"/>
      <c r="IE147" s="214"/>
      <c r="IF147" s="214"/>
      <c r="IG147" s="214"/>
      <c r="IH147" s="214"/>
      <c r="II147" s="214"/>
      <c r="IJ147" s="214"/>
      <c r="IK147" s="214"/>
      <c r="IL147" s="214"/>
      <c r="IM147" s="214"/>
      <c r="IN147" s="214"/>
      <c r="IO147" s="214"/>
      <c r="IP147" s="214"/>
      <c r="IQ147" s="214"/>
      <c r="IR147" s="214"/>
      <c r="IS147" s="214"/>
      <c r="IT147" s="214"/>
      <c r="IU147" s="214"/>
      <c r="IV147" s="214"/>
    </row>
    <row r="148" spans="1:256" s="103" customFormat="1" ht="15">
      <c r="A148" s="59" t="s">
        <v>377</v>
      </c>
      <c r="B148" s="249"/>
      <c r="C148" s="114" t="s">
        <v>387</v>
      </c>
      <c r="D148" s="250"/>
      <c r="E148" s="251"/>
      <c r="F148" s="252"/>
      <c r="G148" s="251"/>
      <c r="H148" s="253"/>
      <c r="I148" s="254"/>
      <c r="J148" s="253"/>
      <c r="K148" s="254"/>
      <c r="L148" s="150"/>
      <c r="M148" s="151"/>
      <c r="N148" s="255"/>
      <c r="O148" s="249"/>
      <c r="P148" s="256"/>
      <c r="Q148" s="102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4"/>
      <c r="CT148" s="214"/>
      <c r="CU148" s="214"/>
      <c r="CV148" s="214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  <c r="EF148" s="214"/>
      <c r="EG148" s="214"/>
      <c r="EH148" s="214"/>
      <c r="EI148" s="214"/>
      <c r="EJ148" s="214"/>
      <c r="EK148" s="214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S148" s="214"/>
      <c r="FT148" s="214"/>
      <c r="FU148" s="214"/>
      <c r="FV148" s="214"/>
      <c r="FW148" s="214"/>
      <c r="FX148" s="214"/>
      <c r="FY148" s="214"/>
      <c r="FZ148" s="214"/>
      <c r="GA148" s="214"/>
      <c r="GB148" s="214"/>
      <c r="GC148" s="214"/>
      <c r="GD148" s="214"/>
      <c r="GE148" s="214"/>
      <c r="GF148" s="214"/>
      <c r="GG148" s="214"/>
      <c r="GH148" s="214"/>
      <c r="GI148" s="214"/>
      <c r="GJ148" s="214"/>
      <c r="GK148" s="214"/>
      <c r="GL148" s="214"/>
      <c r="GM148" s="214"/>
      <c r="GN148" s="214"/>
      <c r="GO148" s="214"/>
      <c r="GP148" s="214"/>
      <c r="GQ148" s="214"/>
      <c r="GR148" s="214"/>
      <c r="GS148" s="214"/>
      <c r="GT148" s="214"/>
      <c r="GU148" s="214"/>
      <c r="GV148" s="214"/>
      <c r="GW148" s="214"/>
      <c r="GX148" s="214"/>
      <c r="GY148" s="214"/>
      <c r="GZ148" s="214"/>
      <c r="HA148" s="214"/>
      <c r="HB148" s="214"/>
      <c r="HC148" s="214"/>
      <c r="HD148" s="214"/>
      <c r="HE148" s="214"/>
      <c r="HF148" s="214"/>
      <c r="HG148" s="214"/>
      <c r="HH148" s="214"/>
      <c r="HI148" s="214"/>
      <c r="HJ148" s="214"/>
      <c r="HK148" s="214"/>
      <c r="HL148" s="214"/>
      <c r="HM148" s="214"/>
      <c r="HN148" s="214"/>
      <c r="HO148" s="214"/>
      <c r="HP148" s="214"/>
      <c r="HQ148" s="214"/>
      <c r="HR148" s="214"/>
      <c r="HS148" s="214"/>
      <c r="HT148" s="214"/>
      <c r="HU148" s="214"/>
      <c r="HV148" s="214"/>
      <c r="HW148" s="214"/>
      <c r="HX148" s="214"/>
      <c r="HY148" s="214"/>
      <c r="HZ148" s="214"/>
      <c r="IA148" s="214"/>
      <c r="IB148" s="214"/>
      <c r="IC148" s="214"/>
      <c r="ID148" s="214"/>
      <c r="IE148" s="214"/>
      <c r="IF148" s="214"/>
      <c r="IG148" s="214"/>
      <c r="IH148" s="214"/>
      <c r="II148" s="214"/>
      <c r="IJ148" s="214"/>
      <c r="IK148" s="214"/>
      <c r="IL148" s="214"/>
      <c r="IM148" s="214"/>
      <c r="IN148" s="214"/>
      <c r="IO148" s="214"/>
      <c r="IP148" s="214"/>
      <c r="IQ148" s="214"/>
      <c r="IR148" s="214"/>
      <c r="IS148" s="214"/>
      <c r="IT148" s="214"/>
      <c r="IU148" s="214"/>
      <c r="IV148" s="214"/>
    </row>
    <row r="149" spans="1:256" s="101" customFormat="1" ht="15">
      <c r="A149" s="152"/>
      <c r="B149" s="94" t="s">
        <v>313</v>
      </c>
      <c r="C149" s="95"/>
      <c r="D149" s="96">
        <f aca="true" t="shared" si="13" ref="D149:K149">SUMIF($M115:$M132,"&lt;&gt;A",D115:D132)</f>
        <v>0</v>
      </c>
      <c r="E149" s="97">
        <f t="shared" si="13"/>
        <v>0</v>
      </c>
      <c r="F149" s="98">
        <f t="shared" si="13"/>
        <v>0</v>
      </c>
      <c r="G149" s="97">
        <f t="shared" si="13"/>
        <v>0</v>
      </c>
      <c r="H149" s="98">
        <f t="shared" si="13"/>
        <v>0</v>
      </c>
      <c r="I149" s="97">
        <f t="shared" si="13"/>
        <v>6</v>
      </c>
      <c r="J149" s="98">
        <f t="shared" si="13"/>
        <v>0</v>
      </c>
      <c r="K149" s="97">
        <f t="shared" si="13"/>
        <v>20</v>
      </c>
      <c r="L149" s="99">
        <f>SUM(D149:K149)</f>
        <v>26</v>
      </c>
      <c r="M149" s="100"/>
      <c r="N149" s="68"/>
      <c r="O149" s="70"/>
      <c r="P149" s="36"/>
      <c r="Q149" s="170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1"/>
      <c r="EF149" s="171"/>
      <c r="EG149" s="171"/>
      <c r="EH149" s="171"/>
      <c r="EI149" s="171"/>
      <c r="EJ149" s="171"/>
      <c r="EK149" s="171"/>
      <c r="EL149" s="171"/>
      <c r="EM149" s="171"/>
      <c r="EN149" s="171"/>
      <c r="EO149" s="171"/>
      <c r="EP149" s="171"/>
      <c r="EQ149" s="171"/>
      <c r="ER149" s="171"/>
      <c r="ES149" s="171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  <c r="FQ149" s="171"/>
      <c r="FR149" s="171"/>
      <c r="FS149" s="171"/>
      <c r="FT149" s="171"/>
      <c r="FU149" s="171"/>
      <c r="FV149" s="171"/>
      <c r="FW149" s="171"/>
      <c r="FX149" s="171"/>
      <c r="FY149" s="171"/>
      <c r="FZ149" s="171"/>
      <c r="GA149" s="171"/>
      <c r="GB149" s="171"/>
      <c r="GC149" s="171"/>
      <c r="GD149" s="171"/>
      <c r="GE149" s="171"/>
      <c r="GF149" s="171"/>
      <c r="GG149" s="171"/>
      <c r="GH149" s="171"/>
      <c r="GI149" s="171"/>
      <c r="GJ149" s="171"/>
      <c r="GK149" s="171"/>
      <c r="GL149" s="171"/>
      <c r="GM149" s="171"/>
      <c r="GN149" s="171"/>
      <c r="GO149" s="171"/>
      <c r="GP149" s="171"/>
      <c r="GQ149" s="171"/>
      <c r="GR149" s="171"/>
      <c r="GS149" s="171"/>
      <c r="GT149" s="171"/>
      <c r="GU149" s="171"/>
      <c r="GV149" s="171"/>
      <c r="GW149" s="171"/>
      <c r="GX149" s="171"/>
      <c r="GY149" s="171"/>
      <c r="GZ149" s="171"/>
      <c r="HA149" s="171"/>
      <c r="HB149" s="171"/>
      <c r="HC149" s="171"/>
      <c r="HD149" s="171"/>
      <c r="HE149" s="171"/>
      <c r="HF149" s="171"/>
      <c r="HG149" s="171"/>
      <c r="HH149" s="171"/>
      <c r="HI149" s="171"/>
      <c r="HJ149" s="171"/>
      <c r="HK149" s="171"/>
      <c r="HL149" s="171"/>
      <c r="HM149" s="171"/>
      <c r="HN149" s="171"/>
      <c r="HO149" s="171"/>
      <c r="HP149" s="171"/>
      <c r="HQ149" s="171"/>
      <c r="HR149" s="171"/>
      <c r="HS149" s="171"/>
      <c r="HT149" s="171"/>
      <c r="HU149" s="171"/>
      <c r="HV149" s="171"/>
      <c r="HW149" s="171"/>
      <c r="HX149" s="171"/>
      <c r="HY149" s="171"/>
      <c r="HZ149" s="171"/>
      <c r="IA149" s="171"/>
      <c r="IB149" s="171"/>
      <c r="IC149" s="171"/>
      <c r="ID149" s="171"/>
      <c r="IE149" s="171"/>
      <c r="IF149" s="171"/>
      <c r="IG149" s="171"/>
      <c r="IH149" s="171"/>
      <c r="II149" s="171"/>
      <c r="IJ149" s="171"/>
      <c r="IK149" s="171"/>
      <c r="IL149" s="171"/>
      <c r="IM149" s="171"/>
      <c r="IN149" s="171"/>
      <c r="IO149" s="171"/>
      <c r="IP149" s="171"/>
      <c r="IQ149" s="171"/>
      <c r="IR149" s="171"/>
      <c r="IS149" s="171"/>
      <c r="IT149" s="171"/>
      <c r="IU149" s="171"/>
      <c r="IV149" s="171"/>
    </row>
    <row r="150" spans="1:256" s="101" customFormat="1" ht="19.5" customHeight="1">
      <c r="A150" s="152"/>
      <c r="B150" s="191" t="s">
        <v>320</v>
      </c>
      <c r="C150" s="153"/>
      <c r="D150" s="154">
        <f aca="true" t="shared" si="14" ref="D150:L150">D28+D46+D109+D113+D149</f>
        <v>20</v>
      </c>
      <c r="E150" s="155">
        <f t="shared" si="14"/>
        <v>8</v>
      </c>
      <c r="F150" s="156">
        <f t="shared" si="14"/>
        <v>19</v>
      </c>
      <c r="G150" s="155">
        <f t="shared" si="14"/>
        <v>11</v>
      </c>
      <c r="H150" s="156">
        <f t="shared" si="14"/>
        <v>19</v>
      </c>
      <c r="I150" s="155">
        <f t="shared" si="14"/>
        <v>17</v>
      </c>
      <c r="J150" s="156">
        <f t="shared" si="14"/>
        <v>6</v>
      </c>
      <c r="K150" s="155">
        <f t="shared" si="14"/>
        <v>20</v>
      </c>
      <c r="L150" s="157">
        <f t="shared" si="14"/>
        <v>120</v>
      </c>
      <c r="M150" s="158"/>
      <c r="N150" s="68"/>
      <c r="O150" s="70"/>
      <c r="P150" s="36"/>
      <c r="Q150" s="7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71" customFormat="1" ht="19.5" customHeight="1">
      <c r="A151" s="159"/>
      <c r="B151" s="160" t="s">
        <v>314</v>
      </c>
      <c r="C151" s="161"/>
      <c r="D151" s="162">
        <f aca="true" t="shared" si="15" ref="D151:L151">D28+D70+D110+D113+D149</f>
        <v>23</v>
      </c>
      <c r="E151" s="163">
        <f t="shared" si="15"/>
        <v>9</v>
      </c>
      <c r="F151" s="164">
        <f t="shared" si="15"/>
        <v>23</v>
      </c>
      <c r="G151" s="163">
        <f t="shared" si="15"/>
        <v>7</v>
      </c>
      <c r="H151" s="164">
        <f t="shared" si="15"/>
        <v>18</v>
      </c>
      <c r="I151" s="163">
        <f t="shared" si="15"/>
        <v>18</v>
      </c>
      <c r="J151" s="164">
        <f t="shared" si="15"/>
        <v>2</v>
      </c>
      <c r="K151" s="163">
        <f t="shared" si="15"/>
        <v>20</v>
      </c>
      <c r="L151" s="165">
        <f t="shared" si="15"/>
        <v>120</v>
      </c>
      <c r="M151" s="166"/>
      <c r="N151" s="167"/>
      <c r="O151" s="168"/>
      <c r="P151" s="169"/>
      <c r="Q151" s="7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15" ht="15">
      <c r="B152" s="172" t="s">
        <v>390</v>
      </c>
      <c r="C152" s="173"/>
      <c r="D152" s="203"/>
      <c r="E152" s="174">
        <f>D150+E150</f>
        <v>28</v>
      </c>
      <c r="F152" s="204"/>
      <c r="G152" s="174">
        <f>F150+G150</f>
        <v>30</v>
      </c>
      <c r="H152" s="204"/>
      <c r="I152" s="174">
        <f>H150+I150</f>
        <v>36</v>
      </c>
      <c r="J152" s="204"/>
      <c r="K152" s="174">
        <f>J150+K150</f>
        <v>26</v>
      </c>
      <c r="N152" s="90"/>
      <c r="O152" s="1"/>
    </row>
    <row r="153" spans="2:15" ht="15">
      <c r="B153" s="172" t="s">
        <v>391</v>
      </c>
      <c r="C153" s="175"/>
      <c r="D153" s="205"/>
      <c r="E153" s="176">
        <f>D151+E151</f>
        <v>32</v>
      </c>
      <c r="F153" s="206"/>
      <c r="G153" s="176">
        <f>F151+G151</f>
        <v>30</v>
      </c>
      <c r="H153" s="206"/>
      <c r="I153" s="176">
        <f>H151+I151</f>
        <v>36</v>
      </c>
      <c r="J153" s="206"/>
      <c r="K153" s="176">
        <f>J151+K151</f>
        <v>22</v>
      </c>
      <c r="N153" s="90"/>
      <c r="O153" s="1"/>
    </row>
    <row r="154" spans="2:15" ht="15">
      <c r="B154" s="177"/>
      <c r="C154" s="175"/>
      <c r="D154" s="146"/>
      <c r="E154" s="178"/>
      <c r="F154" s="146"/>
      <c r="G154" s="178"/>
      <c r="H154" s="146"/>
      <c r="I154" s="178"/>
      <c r="J154" s="179"/>
      <c r="K154" s="178"/>
      <c r="N154" s="90"/>
      <c r="O154" s="1"/>
    </row>
    <row r="155" spans="1:15" ht="15">
      <c r="A155" s="172" t="s">
        <v>315</v>
      </c>
      <c r="C155" s="180"/>
      <c r="L155" s="181"/>
      <c r="M155" s="181"/>
      <c r="N155" s="182"/>
      <c r="O155" s="101"/>
    </row>
    <row r="156" spans="1:15" ht="15">
      <c r="A156" s="183" t="s">
        <v>316</v>
      </c>
      <c r="C156" s="180"/>
      <c r="L156" s="181"/>
      <c r="M156" s="181"/>
      <c r="N156" s="182"/>
      <c r="O156" s="101"/>
    </row>
    <row r="157" spans="1:15" ht="15">
      <c r="A157" s="2" t="s">
        <v>317</v>
      </c>
      <c r="C157" s="184"/>
      <c r="L157" s="181"/>
      <c r="M157" s="181"/>
      <c r="N157" s="182"/>
      <c r="O157" s="101"/>
    </row>
    <row r="160" ht="15">
      <c r="A160" s="103"/>
    </row>
    <row r="162" spans="1:3" ht="15">
      <c r="A162" s="103"/>
      <c r="B162" s="198"/>
      <c r="C162" s="198"/>
    </row>
  </sheetData>
  <sheetProtection selectLockedCells="1" selectUnlockedCells="1"/>
  <mergeCells count="24">
    <mergeCell ref="A1:B1"/>
    <mergeCell ref="D2:K2"/>
    <mergeCell ref="D3:E3"/>
    <mergeCell ref="F3:G3"/>
    <mergeCell ref="H3:I3"/>
    <mergeCell ref="J3:K3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F112:G112"/>
    <mergeCell ref="J112:K112"/>
  </mergeCells>
  <printOptions horizontalCentered="1"/>
  <pageMargins left="0.19652777777777777" right="0.19652777777777777" top="0.39375" bottom="0.39375000000000004" header="0.5118055555555555" footer="0.27569444444444446"/>
  <pageSetup horizontalDpi="300" verticalDpi="300" orientation="landscape" paperSize="9" scale="6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tgabi</dc:creator>
  <cp:keywords/>
  <dc:description/>
  <cp:lastModifiedBy>agasvari</cp:lastModifiedBy>
  <dcterms:created xsi:type="dcterms:W3CDTF">2014-06-10T11:10:42Z</dcterms:created>
  <dcterms:modified xsi:type="dcterms:W3CDTF">2016-06-16T06:59:43Z</dcterms:modified>
  <cp:category/>
  <cp:version/>
  <cp:contentType/>
  <cp:contentStatus/>
</cp:coreProperties>
</file>