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unka1" sheetId="1" r:id="rId1"/>
  </sheets>
  <definedNames>
    <definedName name="_xlfn.SUMIFS" hidden="1">#NAME?</definedName>
    <definedName name="_xlnm.Print_Area" localSheetId="0">'Munka1'!$A$1:$P$136</definedName>
  </definedNames>
  <calcPr fullCalcOnLoad="1"/>
</workbook>
</file>

<file path=xl/sharedStrings.xml><?xml version="1.0" encoding="utf-8"?>
<sst xmlns="http://schemas.openxmlformats.org/spreadsheetml/2006/main" count="630" uniqueCount="388">
  <si>
    <t>Kód</t>
  </si>
  <si>
    <t>Tantárgy</t>
  </si>
  <si>
    <t>Oktató</t>
  </si>
  <si>
    <t>Szemeszter</t>
  </si>
  <si>
    <t>Kredit</t>
  </si>
  <si>
    <t>Erős előfeltétel</t>
  </si>
  <si>
    <t>Gyenge előfeltétel</t>
  </si>
  <si>
    <t>Angol kurzuscím</t>
  </si>
  <si>
    <t>A geofizikus mesterszak tárgyai</t>
  </si>
  <si>
    <t>Ea</t>
  </si>
  <si>
    <t>Gy</t>
  </si>
  <si>
    <t>KÖZÖS  TÖRZSTÁRGYAK</t>
  </si>
  <si>
    <t>1. Alapozó ismeretek ("Természettudományi továbbképző") modul</t>
  </si>
  <si>
    <t>oo2n1101</t>
  </si>
  <si>
    <t>Székely Balázs</t>
  </si>
  <si>
    <t>oo2n2101</t>
  </si>
  <si>
    <t>Informatics (Geoinformatics)</t>
  </si>
  <si>
    <t>Molnár Gábor</t>
  </si>
  <si>
    <t>oo2n1102</t>
  </si>
  <si>
    <t>Erhardt Zoltánné</t>
  </si>
  <si>
    <t>oo2n2102</t>
  </si>
  <si>
    <t>Electromagnetic wave propagation</t>
  </si>
  <si>
    <t>Ferencz Csaba</t>
  </si>
  <si>
    <t>oo2n1103</t>
  </si>
  <si>
    <t>Kis Károly</t>
  </si>
  <si>
    <t>Inverse problem theory</t>
  </si>
  <si>
    <t>oo2n2104</t>
  </si>
  <si>
    <t>oo2n1105</t>
  </si>
  <si>
    <t>Global geodynamics and geothermics</t>
  </si>
  <si>
    <t>oo2n1106</t>
  </si>
  <si>
    <t>Lichtenberger János</t>
  </si>
  <si>
    <t>oo2n1102 oo2n1207</t>
  </si>
  <si>
    <t>oo2n2106</t>
  </si>
  <si>
    <t>Remote sensing methods in planetary exploration, space geophysics</t>
  </si>
  <si>
    <t>Összesen:</t>
  </si>
  <si>
    <t>2. Szakmai törzsanyag ("Földfizikai") modul</t>
  </si>
  <si>
    <t>oo2n1201</t>
  </si>
  <si>
    <r>
      <t>Drahos Dezső</t>
    </r>
    <r>
      <rPr>
        <sz val="10"/>
        <rFont val="Times New Roman"/>
        <family val="1"/>
      </rPr>
      <t>, Balázs László</t>
    </r>
  </si>
  <si>
    <t>Petrophysics</t>
  </si>
  <si>
    <t>oo2n1202</t>
  </si>
  <si>
    <t>Bánné Győri Erzsébet</t>
  </si>
  <si>
    <t>oo2n2202</t>
  </si>
  <si>
    <t>Elastic waves in the Earth</t>
  </si>
  <si>
    <t>oo2n1203</t>
  </si>
  <si>
    <t>Galsa Attila</t>
  </si>
  <si>
    <t>oo2n1204</t>
  </si>
  <si>
    <t>oo2n1205</t>
  </si>
  <si>
    <t>oo2n2205</t>
  </si>
  <si>
    <t>oo2n1206</t>
  </si>
  <si>
    <t>Timár Gábor</t>
  </si>
  <si>
    <t>Gravity of the Earth and the planets</t>
  </si>
  <si>
    <t>oo2n1207</t>
  </si>
  <si>
    <r>
      <t>Lichtenberger János</t>
    </r>
    <r>
      <rPr>
        <sz val="10"/>
        <rFont val="Times New Roman"/>
        <family val="1"/>
      </rPr>
      <t>, Steinbach Péter</t>
    </r>
  </si>
  <si>
    <t>oo2n1208</t>
  </si>
  <si>
    <t>oo2n2208</t>
  </si>
  <si>
    <t>Map grids and datums</t>
  </si>
  <si>
    <t>oo2n1209</t>
  </si>
  <si>
    <r>
      <t>Bada Gábor</t>
    </r>
    <r>
      <rPr>
        <sz val="10"/>
        <rFont val="Times New Roman"/>
        <family val="1"/>
      </rPr>
      <t>, Szabó Csaba</t>
    </r>
  </si>
  <si>
    <t>Geodynamics of the Pannonian basin</t>
  </si>
  <si>
    <t xml:space="preserve">     1. és 2. modul összesen:</t>
  </si>
  <si>
    <t>A  KUTATÓ  GEOFIZIKUS  SZAKIRÁNY  DIFFERENCIÁLT  SZAKMAI  TANTÁRGYAI</t>
  </si>
  <si>
    <t>3. Differenciált szakmai anyag ("Alkalmazott geofizikai") modul</t>
  </si>
  <si>
    <t>oo2n1301</t>
  </si>
  <si>
    <t>oo2n2301</t>
  </si>
  <si>
    <t>oo2n2302</t>
  </si>
  <si>
    <t>Seismic interpretation</t>
  </si>
  <si>
    <t>go2n1303</t>
  </si>
  <si>
    <t>Sztanó Orsolya</t>
  </si>
  <si>
    <t>go2n2303</t>
  </si>
  <si>
    <t>Correlation of cores, well logs and seismic data</t>
  </si>
  <si>
    <t>oo2n1304</t>
  </si>
  <si>
    <t>Tectonic geomorphology</t>
  </si>
  <si>
    <t>oo2n1305</t>
  </si>
  <si>
    <t>oo2n1205 oo2n1206</t>
  </si>
  <si>
    <t>oo2n2305</t>
  </si>
  <si>
    <t>Dombrádi Endre</t>
  </si>
  <si>
    <t>oo2n1306</t>
  </si>
  <si>
    <t>oo2n2306</t>
  </si>
  <si>
    <t>Geoelectrical methods</t>
  </si>
  <si>
    <t>go2n1307</t>
  </si>
  <si>
    <t>Petroleum systems: the case study of the Pannonian basin</t>
  </si>
  <si>
    <t>oo2n1308</t>
  </si>
  <si>
    <t>oo2n2308</t>
  </si>
  <si>
    <t>High resolution geophysics</t>
  </si>
  <si>
    <t>oo2n1309</t>
  </si>
  <si>
    <t>Bada Gábor</t>
  </si>
  <si>
    <t>Seismotectonics and neotectonics</t>
  </si>
  <si>
    <t>oo2n1310</t>
  </si>
  <si>
    <t>oo2n2310</t>
  </si>
  <si>
    <t>oo2n7311</t>
  </si>
  <si>
    <t>Geophysical laboratory (preparation for field practice)</t>
  </si>
  <si>
    <t>oo2n6312</t>
  </si>
  <si>
    <t>Nyári szakmai gyakorlat</t>
  </si>
  <si>
    <t>Fieldwork: High-resolution geophysical surveying</t>
  </si>
  <si>
    <t xml:space="preserve">     3. modul összesen:</t>
  </si>
  <si>
    <t>AZ  ŰRKUTATÓ-TÁVÉRZÉKELŐ  SZAKIRÁNY  DIFFERENCIÁLT  SZAKMAI  TANTÁRGYAI</t>
  </si>
  <si>
    <t>4. Differenciált szakmai anyag ("Távérzékelési") modul</t>
  </si>
  <si>
    <t>oo2n1401</t>
  </si>
  <si>
    <t>eo2n2402</t>
  </si>
  <si>
    <r>
      <t>Pongrácz Rita</t>
    </r>
    <r>
      <rPr>
        <sz val="10"/>
        <rFont val="Times New Roman"/>
        <family val="1"/>
      </rPr>
      <t>, Kern Anikó</t>
    </r>
  </si>
  <si>
    <t>Satellite meteorology</t>
  </si>
  <si>
    <t>oo2n2403</t>
  </si>
  <si>
    <r>
      <t>Molnár Gábor</t>
    </r>
    <r>
      <rPr>
        <sz val="10"/>
        <rFont val="Times New Roman"/>
        <family val="1"/>
      </rPr>
      <t>, Székely Balázs</t>
    </r>
  </si>
  <si>
    <t>oo2n1101 oo2n1208 oo2n1401</t>
  </si>
  <si>
    <t>Processing of satellite images</t>
  </si>
  <si>
    <t>5. Differenciált szakmai anyag ("Csillagászati") modul</t>
  </si>
  <si>
    <t>co2n1501</t>
  </si>
  <si>
    <t>Tóth L. Viktor</t>
  </si>
  <si>
    <t>Astronomy</t>
  </si>
  <si>
    <t>co2n1502</t>
  </si>
  <si>
    <t>Érdi Bálint</t>
  </si>
  <si>
    <t>Motion of artificial satellites</t>
  </si>
  <si>
    <t>co2n1503</t>
  </si>
  <si>
    <r>
      <t>Petrovay Kristóf</t>
    </r>
    <r>
      <rPr>
        <sz val="10"/>
        <rFont val="Times New Roman"/>
        <family val="1"/>
      </rPr>
      <t>, Tóth L. Viktor</t>
    </r>
  </si>
  <si>
    <t>Astrophysics</t>
  </si>
  <si>
    <t>co2n1504</t>
  </si>
  <si>
    <t>Petrovay Kristóf</t>
  </si>
  <si>
    <t>Solar physics</t>
  </si>
  <si>
    <t>6. Differenciált szakmai anyag ("Űrtudományi") modul</t>
  </si>
  <si>
    <t>oo2n2601</t>
  </si>
  <si>
    <r>
      <t>Steinbach Péter</t>
    </r>
    <r>
      <rPr>
        <sz val="10"/>
        <rFont val="Times New Roman"/>
        <family val="1"/>
      </rPr>
      <t>, Pásztor Szilárd, Székely Balázs</t>
    </r>
  </si>
  <si>
    <t>Recent advancements in space science</t>
  </si>
  <si>
    <t>oo2n1602</t>
  </si>
  <si>
    <r>
      <t>Molnár Gábor</t>
    </r>
    <r>
      <rPr>
        <sz val="10"/>
        <rFont val="Times New Roman"/>
        <family val="1"/>
      </rPr>
      <t>, Timár Gábor, Székely Balázs</t>
    </r>
  </si>
  <si>
    <t>Exploration of planets</t>
  </si>
  <si>
    <t>oo2n1604</t>
  </si>
  <si>
    <t>oo2n1102 oo2n1207 co2n1504</t>
  </si>
  <si>
    <t>oo2n1605</t>
  </si>
  <si>
    <t>Space communication, data transmission</t>
  </si>
  <si>
    <t>oo2n1606</t>
  </si>
  <si>
    <t>Satellite equipments and measurements</t>
  </si>
  <si>
    <t>oo2n1607</t>
  </si>
  <si>
    <r>
      <t>Ferencz Csaba</t>
    </r>
    <r>
      <rPr>
        <sz val="10"/>
        <rFont val="Times New Roman"/>
        <family val="1"/>
      </rPr>
      <t>, Bodnár László</t>
    </r>
  </si>
  <si>
    <t>Designing spaceborne instruments</t>
  </si>
  <si>
    <t>oo2n1608</t>
  </si>
  <si>
    <t>oo2n1609</t>
  </si>
  <si>
    <t>oo2n7610</t>
  </si>
  <si>
    <t>oo2n6611</t>
  </si>
  <si>
    <t xml:space="preserve">     4., 5.  és  6. modul összesen:</t>
  </si>
  <si>
    <t>7. Kötelezően választható modul</t>
  </si>
  <si>
    <t>oo2n1701</t>
  </si>
  <si>
    <t>Földtani és szénhidrogén-kutatások menedzselése</t>
  </si>
  <si>
    <t>Horváth Anita</t>
  </si>
  <si>
    <t>x</t>
  </si>
  <si>
    <t>Management of geological and hydrocarbon exploration</t>
  </si>
  <si>
    <t>oo2n1702</t>
  </si>
  <si>
    <t>Geofizikai problémák numerikus modellezése</t>
  </si>
  <si>
    <r>
      <t>Galsa Attila</t>
    </r>
    <r>
      <rPr>
        <sz val="10"/>
        <rFont val="Times New Roman"/>
        <family val="1"/>
      </rPr>
      <t>, Herein Mátyás</t>
    </r>
  </si>
  <si>
    <t>oo2n1703</t>
  </si>
  <si>
    <t>Szeizmikus kockázat meghatározása</t>
  </si>
  <si>
    <r>
      <t>Tóth László</t>
    </r>
    <r>
      <rPr>
        <sz val="10"/>
        <rFont val="Times New Roman"/>
        <family val="1"/>
      </rPr>
      <t>, Mónus Péter</t>
    </r>
  </si>
  <si>
    <t>oo2n1704</t>
  </si>
  <si>
    <t>Szeizmikus tomográfia</t>
  </si>
  <si>
    <t>Wéber Zoltán</t>
  </si>
  <si>
    <t>Seismic tomography</t>
  </si>
  <si>
    <t>go2n1705</t>
  </si>
  <si>
    <t>Szedimentológia</t>
  </si>
  <si>
    <r>
      <t>Sztanó Orsolya</t>
    </r>
    <r>
      <rPr>
        <sz val="10"/>
        <rFont val="Times New Roman"/>
        <family val="1"/>
      </rPr>
      <t>, Haas János</t>
    </r>
  </si>
  <si>
    <t>Sedimentology</t>
  </si>
  <si>
    <t>go2n1706</t>
  </si>
  <si>
    <t>Komplex rétegtani analízis</t>
  </si>
  <si>
    <t>Nagymarosy András</t>
  </si>
  <si>
    <t>Complex stratigraphical analysis</t>
  </si>
  <si>
    <t>go2n1707</t>
  </si>
  <si>
    <t>A Pannon térség kainozoos földtana</t>
  </si>
  <si>
    <t>Evolution of the Pannonian region in the Cenozoic</t>
  </si>
  <si>
    <t>go2n1708</t>
  </si>
  <si>
    <t>Alkalmazott mikropaleontológia alapjai</t>
  </si>
  <si>
    <r>
      <t>Görög Ágnes</t>
    </r>
    <r>
      <rPr>
        <sz val="10"/>
        <rFont val="Times New Roman"/>
        <family val="1"/>
      </rPr>
      <t>, Monostori Miklós</t>
    </r>
  </si>
  <si>
    <t>Micropaleontology essentials</t>
  </si>
  <si>
    <t>go2n1709</t>
  </si>
  <si>
    <t>Mádlné Szőnyi Judit</t>
  </si>
  <si>
    <t>go2n1710</t>
  </si>
  <si>
    <t>Üledékhézagok geológiája</t>
  </si>
  <si>
    <t>Mindszenty Andrea</t>
  </si>
  <si>
    <t>Unconformity-related phenomena</t>
  </si>
  <si>
    <t>lo2n1711</t>
  </si>
  <si>
    <t>Vulkáni felszínformák fejlődése</t>
  </si>
  <si>
    <r>
      <t>Karátson Dávid</t>
    </r>
    <r>
      <rPr>
        <sz val="10"/>
        <rFont val="Times New Roman"/>
        <family val="1"/>
      </rPr>
      <t>, Székely Balázs</t>
    </r>
  </si>
  <si>
    <t>Volcanic landform evolution</t>
  </si>
  <si>
    <t>go2n1712</t>
  </si>
  <si>
    <t>Izotópgeokronológiai módszerek</t>
  </si>
  <si>
    <t>Harangi Szabolcs</t>
  </si>
  <si>
    <t>Isotope geochronological methods</t>
  </si>
  <si>
    <t>go2n1713</t>
  </si>
  <si>
    <t>A Pannon-medence magmás kőzeteinek genezise</t>
  </si>
  <si>
    <t>Magmatism in extensional basins</t>
  </si>
  <si>
    <t>go2n1714</t>
  </si>
  <si>
    <t>Folyadékzárvány vizsgálatok és földtani alkalmazásaik</t>
  </si>
  <si>
    <t>Molnár Ferenc</t>
  </si>
  <si>
    <t>go2n1715</t>
  </si>
  <si>
    <t>Környezeti izotóp-geokémia</t>
  </si>
  <si>
    <t>Szabó Csaba</t>
  </si>
  <si>
    <t>Environmental isotopes</t>
  </si>
  <si>
    <t>go2n1716</t>
  </si>
  <si>
    <r>
      <t>Szabó Csaba</t>
    </r>
    <r>
      <rPr>
        <sz val="10"/>
        <rFont val="Times New Roman"/>
        <family val="1"/>
      </rPr>
      <t>, Mádlné Szőnyi Judit, Molnár Ferenc, Török Kálmán</t>
    </r>
  </si>
  <si>
    <t>Fluids in the Earth</t>
  </si>
  <si>
    <t>go2n2716</t>
  </si>
  <si>
    <t>go2n1717</t>
  </si>
  <si>
    <t>Szénhidrogén teleptípusok kristályos és mezozoos képződményekben a Pannon-medencében</t>
  </si>
  <si>
    <t>Császár Géza</t>
  </si>
  <si>
    <t>oo2n1718</t>
  </si>
  <si>
    <t>Műholdas geodézia</t>
  </si>
  <si>
    <t>Satellite geodesy</t>
  </si>
  <si>
    <t>jo2n1719</t>
  </si>
  <si>
    <t>Repülési és űrjog</t>
  </si>
  <si>
    <t>Nagy Boldizsár</t>
  </si>
  <si>
    <t>Legal aspects of aeronautics</t>
  </si>
  <si>
    <t>oo2n1720</t>
  </si>
  <si>
    <t>Űrélettan</t>
  </si>
  <si>
    <t>Karmos György</t>
  </si>
  <si>
    <t>oo2n1721</t>
  </si>
  <si>
    <t>A Naprendszer fizikája</t>
  </si>
  <si>
    <t>Szegő Károly</t>
  </si>
  <si>
    <t>oo2n1722</t>
  </si>
  <si>
    <t>Műholdas termésbecslés</t>
  </si>
  <si>
    <r>
      <t>Bognár Péter</t>
    </r>
    <r>
      <rPr>
        <sz val="10"/>
        <rFont val="Times New Roman"/>
        <family val="1"/>
      </rPr>
      <t>, Hamar Dániel</t>
    </r>
  </si>
  <si>
    <t>Yield forecasting by remote sensing</t>
  </si>
  <si>
    <t>oo2n1723</t>
  </si>
  <si>
    <t>Űrkutatási trendek</t>
  </si>
  <si>
    <r>
      <t>Almár Iván</t>
    </r>
    <r>
      <rPr>
        <sz val="10"/>
        <rFont val="Times New Roman"/>
        <family val="1"/>
      </rPr>
      <t>, Both Előd</t>
    </r>
  </si>
  <si>
    <t>Trends in space science</t>
  </si>
  <si>
    <t>oo2n2724</t>
  </si>
  <si>
    <t>Műszertechnika, műszerépítés</t>
  </si>
  <si>
    <t>Bodnár László</t>
  </si>
  <si>
    <t>Construction of spaceborne instrumentation</t>
  </si>
  <si>
    <t>co2n1725</t>
  </si>
  <si>
    <t>Csillagászat szeminárium</t>
  </si>
  <si>
    <r>
      <t>Tóth L. Viktor</t>
    </r>
    <r>
      <rPr>
        <sz val="10"/>
        <rFont val="Times New Roman"/>
        <family val="1"/>
      </rPr>
      <t>, Forgácsné Dajka Emese</t>
    </r>
  </si>
  <si>
    <t>co2n1726</t>
  </si>
  <si>
    <t>Csillagászat speciális kollégium</t>
  </si>
  <si>
    <t>Elective course of astronomy</t>
  </si>
  <si>
    <t>oo2n1727</t>
  </si>
  <si>
    <t>Az űrkutatás nemzetközi szervezetei</t>
  </si>
  <si>
    <t>Almár Iván</t>
  </si>
  <si>
    <t>International organizations of space activity</t>
  </si>
  <si>
    <t>oo2n1728</t>
  </si>
  <si>
    <t>Kozmológia</t>
  </si>
  <si>
    <t>Cosmology</t>
  </si>
  <si>
    <t>oo2n1729</t>
  </si>
  <si>
    <t>Tetszőleges alakú elektromágneses jelek terjedése</t>
  </si>
  <si>
    <t>Propagation of arbitrary shaped electromagnetic signals</t>
  </si>
  <si>
    <t>oo2n1730</t>
  </si>
  <si>
    <t>Jelfeldolgozás, radartechnika</t>
  </si>
  <si>
    <r>
      <t>Erhardt Zoltánné</t>
    </r>
    <r>
      <rPr>
        <sz val="10"/>
        <rFont val="Times New Roman"/>
        <family val="1"/>
      </rPr>
      <t>, Hamar Dániel</t>
    </r>
  </si>
  <si>
    <t>Signal processing, radar techniques</t>
  </si>
  <si>
    <t>to2n1731</t>
  </si>
  <si>
    <t>Térképtörténet</t>
  </si>
  <si>
    <t>Török Zsolt</t>
  </si>
  <si>
    <t>History of cartography</t>
  </si>
  <si>
    <t>eo2n1732</t>
  </si>
  <si>
    <t>Meteorológia speciális kollégium</t>
  </si>
  <si>
    <t>a Meteorológiai Tanszék kínálatából</t>
  </si>
  <si>
    <t>Elective course of meteorology</t>
  </si>
  <si>
    <t xml:space="preserve">  Kötelezően választható modul összesen:</t>
  </si>
  <si>
    <t>8. Szabadon választható modul</t>
  </si>
  <si>
    <t>ELTE kínálatából</t>
  </si>
  <si>
    <t xml:space="preserve">  Szabadon választható modul összesen:</t>
  </si>
  <si>
    <t>9. Szakdolgozati modul</t>
  </si>
  <si>
    <t>oo2n7901</t>
  </si>
  <si>
    <t>a témavezető nevén kell felvenni</t>
  </si>
  <si>
    <t>min. 50 kredit</t>
  </si>
  <si>
    <t>oo2n7902</t>
  </si>
  <si>
    <t xml:space="preserve">  Szakdolgozati modul összesen:</t>
  </si>
  <si>
    <t>MINDÖSSZESEN kutató geofizikus szakirány:</t>
  </si>
  <si>
    <t>MINDÖSSZESEN űrkutató-távérzékelő szakirány:</t>
  </si>
  <si>
    <t>Szemeszterenkénti összesítés (kutató geofizikus szakirány)</t>
  </si>
  <si>
    <t>Szemeszterenkénti összesítés (űrkutató-távérzékelő szakirány)</t>
  </si>
  <si>
    <t>Jelmagyarázat:</t>
  </si>
  <si>
    <r>
      <t>Név</t>
    </r>
    <r>
      <rPr>
        <sz val="11"/>
        <rFont val="Times New Roman"/>
        <family val="1"/>
      </rPr>
      <t xml:space="preserve"> (aláhúzott személynév): tárgyfelelős</t>
    </r>
  </si>
  <si>
    <t>x: a tárgy ebben a szemeszterben is ajánlható, ha a tárgyfelvételi követelményeket a hallgató már teljesítette</t>
  </si>
  <si>
    <t>Számonkérés:</t>
  </si>
  <si>
    <t>kollokvium</t>
  </si>
  <si>
    <t>többi előadásnál C, vagy D típusú koll; gyakorlatnál gyakorlati jegy</t>
  </si>
  <si>
    <t>Balázs László</t>
  </si>
  <si>
    <t>Gravity and magnetic prospecting</t>
  </si>
  <si>
    <t>Well logging</t>
  </si>
  <si>
    <t>Numerical methods in Earth sciences</t>
  </si>
  <si>
    <t>Magnetic field of the Earth</t>
  </si>
  <si>
    <t>Physics of the upper atmosphere</t>
  </si>
  <si>
    <t>Seismic surveying and data processing</t>
  </si>
  <si>
    <t>Remote sensing</t>
  </si>
  <si>
    <t>Space physics and space weather</t>
  </si>
  <si>
    <t>Seismic hazard assessment</t>
  </si>
  <si>
    <t>Groundwater flow in drainage basins</t>
  </si>
  <si>
    <t>Fluid inclusion studies</t>
  </si>
  <si>
    <t>Types of hydrocarbon traps in crystalline and Mesozoic formations in the Pannonian Basin</t>
  </si>
  <si>
    <t>Space physiology</t>
  </si>
  <si>
    <t>Physics of the solar system</t>
  </si>
  <si>
    <t>Astronomical seminar</t>
  </si>
  <si>
    <t>MSc thesis preparation I</t>
  </si>
  <si>
    <t>MSc thesis preparation II</t>
  </si>
  <si>
    <t>Physics of the Earth’s flow systems I</t>
  </si>
  <si>
    <t>Physics of the Earth’s flow systems II</t>
  </si>
  <si>
    <t>The Earth as a system and the global change I</t>
  </si>
  <si>
    <t>The Earth as a system and the global change II</t>
  </si>
  <si>
    <r>
      <t>Bus Zoltán</t>
    </r>
    <r>
      <rPr>
        <sz val="10"/>
        <rFont val="Times New Roman"/>
        <family val="1"/>
      </rPr>
      <t>, Puszta Sándor</t>
    </r>
  </si>
  <si>
    <t>oo2n1603</t>
  </si>
  <si>
    <t>Navigation systems</t>
  </si>
  <si>
    <t>oo2n2603</t>
  </si>
  <si>
    <t>go2n2709</t>
  </si>
  <si>
    <t>Információelmélet (Geoinformatika) EA.</t>
  </si>
  <si>
    <t>Információelmélet (Geoinformatika) GY.</t>
  </si>
  <si>
    <t>Elektromágneses hullámterjedés EA.</t>
  </si>
  <si>
    <t>Elektromágneses hullámterjedés GY.</t>
  </si>
  <si>
    <t>Inverzióelmélet EA.</t>
  </si>
  <si>
    <t>Numerikus eljárások a földtudományban GY.</t>
  </si>
  <si>
    <t>Globális geodinamika és geotermika EA.</t>
  </si>
  <si>
    <t>Távérzékelési bolygóvizsgálati módszerek, űrgeofizika EA.</t>
  </si>
  <si>
    <t>Távérzékelési bolygóvizsgálati módszerek, űrgeofizika GY.</t>
  </si>
  <si>
    <t>Kőzetfizika EA.</t>
  </si>
  <si>
    <t>Rugalmas hullámok a Földben EA.</t>
  </si>
  <si>
    <t>Rugalmas hullámok a Földben GY.</t>
  </si>
  <si>
    <t>Földi áramlások fizikája 1 EA.</t>
  </si>
  <si>
    <t>Földi áramlások fizikája 2 EA.</t>
  </si>
  <si>
    <t>A földmágnesség elmélete EA.</t>
  </si>
  <si>
    <t>A földmágnesség elmélete GY.</t>
  </si>
  <si>
    <t>A Föld és a bolygók nehézségi erőtere EA.</t>
  </si>
  <si>
    <t>Felsőlégkör-fizika EA.</t>
  </si>
  <si>
    <t>Térképi vetületek és referenciafelületek EA.</t>
  </si>
  <si>
    <t>Térképi vetületek és referenciafelületek GY.</t>
  </si>
  <si>
    <t>A Pannon-medence lemeztektonikai fejlődése EA.</t>
  </si>
  <si>
    <t>Szeizmikus mérések és adatfeldolgozás EA.</t>
  </si>
  <si>
    <t>Szeizmikus mérések és adatfeldolgozás GY.</t>
  </si>
  <si>
    <t>Szeizmikus szelvények értelmezése GY.</t>
  </si>
  <si>
    <t>Szekvencia-sztratigráfiai gyakorlatok EA.</t>
  </si>
  <si>
    <t>Szekvencia-sztratigráfiai gyakorlatok GY.</t>
  </si>
  <si>
    <t>Tektonikus geomorfológia EA.</t>
  </si>
  <si>
    <t>Gravitációs és mágneses kutatások EA.</t>
  </si>
  <si>
    <t>Gravitációs és mágneses kutatások GY.</t>
  </si>
  <si>
    <t>Geoelektromos kutatások EA.</t>
  </si>
  <si>
    <t>Geoelektromos kutatások GY.</t>
  </si>
  <si>
    <t>A Pannon-medence szénhidrogén rendszerei EA.</t>
  </si>
  <si>
    <t>Nagyfelbontású geofizika EA.</t>
  </si>
  <si>
    <t>Nagyfelbontású geofizika GY.</t>
  </si>
  <si>
    <t>Szeizmotektonika és neotektonika EA.</t>
  </si>
  <si>
    <t>Kútgeofizikai szelvényezések EA.</t>
  </si>
  <si>
    <t>Kútgeofizikai szelvényezések GY.</t>
  </si>
  <si>
    <t>Geofizikai laboratórium (terepgyakorlati előkészítés) GY.</t>
  </si>
  <si>
    <t>Távérzékelés EA.</t>
  </si>
  <si>
    <t>Műholdas meteorológia GY.</t>
  </si>
  <si>
    <t>Műholdfelvételek feldolgozása GY.</t>
  </si>
  <si>
    <t>Csillagászat EA.</t>
  </si>
  <si>
    <t>Mesterséges holdak mozgása EA.</t>
  </si>
  <si>
    <t>Asztrofizika EA.</t>
  </si>
  <si>
    <t>Napfizika EA.</t>
  </si>
  <si>
    <t>Az űrtudomány legújabb eredményei GY.</t>
  </si>
  <si>
    <t>Bolygókutatás EA.</t>
  </si>
  <si>
    <t>Helymeghatározó rendszerek EA.</t>
  </si>
  <si>
    <t>Helymeghatározó rendszerek GY.</t>
  </si>
  <si>
    <t>Űrfizika és űridőjárás EA.</t>
  </si>
  <si>
    <t>Űrhírközlés, adatátvitel EA.</t>
  </si>
  <si>
    <t>Műholdfedélzeti műszerek EA.</t>
  </si>
  <si>
    <t>Űreszközök tervezése EA.</t>
  </si>
  <si>
    <t>A Föld működése és a globális változások 1 EA.</t>
  </si>
  <si>
    <t>A Föld működése és a globális változások 2 EA.</t>
  </si>
  <si>
    <t>Felszínalatti vizek áramlása üledékes medencékben EA.</t>
  </si>
  <si>
    <t>Felszínalatti vizek áramlása üledékes medencékben GY.</t>
  </si>
  <si>
    <t>A Föld fluidumjai EA.</t>
  </si>
  <si>
    <t>A Föld fluidumjai GY.</t>
  </si>
  <si>
    <t>Geophysical numerical modelling</t>
  </si>
  <si>
    <t>Diplomamunka szaklaboratórium 1</t>
  </si>
  <si>
    <t>Diplomamunka szaklaboratórium 2</t>
  </si>
  <si>
    <t>Inverzióelmélet GY.</t>
  </si>
  <si>
    <t>oo2n2103</t>
  </si>
  <si>
    <t>0 kreditérték esetén aláírás</t>
  </si>
  <si>
    <t>Számon-kérés</t>
  </si>
  <si>
    <t>K</t>
  </si>
  <si>
    <t>C</t>
  </si>
  <si>
    <t>D</t>
  </si>
  <si>
    <t>A</t>
  </si>
  <si>
    <t>oo2n1307</t>
  </si>
  <si>
    <t>Szelvényértelmezés CH-kutató fúrásokban GY.</t>
  </si>
  <si>
    <t>Well log interpretation</t>
  </si>
  <si>
    <r>
      <t>Horváth Ferenc</t>
    </r>
    <r>
      <rPr>
        <sz val="10"/>
        <rFont val="Times New Roman"/>
        <family val="1"/>
      </rPr>
      <t>, Lenkey László</t>
    </r>
  </si>
  <si>
    <t>Dombrádi Endre, Horváth Ferenc</t>
  </si>
  <si>
    <r>
      <t>Székely Balázs</t>
    </r>
    <r>
      <rPr>
        <sz val="10"/>
        <rFont val="Times New Roman"/>
        <family val="1"/>
      </rPr>
      <t>, Molnár Gábor, Dombrádi Endre, Galsa Attila</t>
    </r>
  </si>
  <si>
    <r>
      <t>Timár Gábor</t>
    </r>
    <r>
      <rPr>
        <sz val="10"/>
        <rFont val="Times New Roman"/>
        <family val="1"/>
      </rPr>
      <t>, Székely Balázs, Molnár Gábor, Dombrádi Endre</t>
    </r>
  </si>
  <si>
    <t>oo2n2313</t>
  </si>
  <si>
    <t>oo2n1733</t>
  </si>
  <si>
    <t>Szeizmikus jelfeldolgozás</t>
  </si>
  <si>
    <t>Puszta Sándor</t>
  </si>
  <si>
    <t>Seismic signal processing</t>
  </si>
  <si>
    <t>oo2n2733</t>
  </si>
  <si>
    <t>oo2n2734</t>
  </si>
  <si>
    <t>Kutatási eredmények megjelenítése</t>
  </si>
  <si>
    <t>Kovács Gábor</t>
  </si>
  <si>
    <t>Visualization of scientific results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</si>
</sst>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35" borderId="15" xfId="0" applyFont="1" applyFill="1" applyBorder="1" applyAlignment="1">
      <alignment vertical="center"/>
    </xf>
    <xf numFmtId="0" fontId="1" fillId="36" borderId="16" xfId="0" applyFont="1" applyFill="1" applyBorder="1" applyAlignment="1">
      <alignment vertical="center"/>
    </xf>
    <xf numFmtId="0" fontId="1" fillId="36" borderId="17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/>
    </xf>
    <xf numFmtId="0" fontId="7" fillId="35" borderId="18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/>
    </xf>
    <xf numFmtId="0" fontId="12" fillId="35" borderId="15" xfId="0" applyFont="1" applyFill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34" borderId="30" xfId="0" applyFont="1" applyFill="1" applyBorder="1" applyAlignment="1">
      <alignment vertical="center"/>
    </xf>
    <xf numFmtId="0" fontId="8" fillId="34" borderId="31" xfId="0" applyFont="1" applyFill="1" applyBorder="1" applyAlignment="1">
      <alignment vertical="center"/>
    </xf>
    <xf numFmtId="0" fontId="1" fillId="36" borderId="30" xfId="0" applyFont="1" applyFill="1" applyBorder="1" applyAlignment="1">
      <alignment vertical="center"/>
    </xf>
    <xf numFmtId="0" fontId="1" fillId="36" borderId="31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34" borderId="34" xfId="0" applyFont="1" applyFill="1" applyBorder="1" applyAlignment="1">
      <alignment vertical="center"/>
    </xf>
    <xf numFmtId="0" fontId="1" fillId="36" borderId="34" xfId="0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2" fontId="6" fillId="0" borderId="3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38" borderId="30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34" borderId="29" xfId="0" applyFont="1" applyFill="1" applyBorder="1" applyAlignment="1">
      <alignment vertical="center"/>
    </xf>
    <xf numFmtId="0" fontId="1" fillId="36" borderId="29" xfId="0" applyFont="1" applyFill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7" fillId="0" borderId="19" xfId="0" applyFont="1" applyBorder="1" applyAlignment="1">
      <alignment vertical="center" wrapText="1"/>
    </xf>
    <xf numFmtId="0" fontId="17" fillId="0" borderId="18" xfId="0" applyFont="1" applyBorder="1" applyAlignment="1">
      <alignment horizontal="left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="84" zoomScaleNormal="84" zoomScalePageLayoutView="0" workbookViewId="0" topLeftCell="A1">
      <pane ySplit="3" topLeftCell="A4" activePane="bottomLeft" state="frozen"/>
      <selection pane="topLeft" activeCell="A1" sqref="A1"/>
      <selection pane="bottomLeft" activeCell="J44" sqref="J44"/>
    </sheetView>
  </sheetViews>
  <sheetFormatPr defaultColWidth="9.140625" defaultRowHeight="12.75"/>
  <cols>
    <col min="1" max="1" width="10.7109375" style="26" customWidth="1"/>
    <col min="2" max="2" width="45.7109375" style="78" customWidth="1"/>
    <col min="3" max="3" width="33.57421875" style="78" customWidth="1"/>
    <col min="4" max="11" width="4.7109375" style="73" customWidth="1"/>
    <col min="12" max="12" width="7.7109375" style="73" customWidth="1"/>
    <col min="13" max="13" width="8.7109375" style="73" customWidth="1"/>
    <col min="14" max="14" width="10.57421875" style="89" customWidth="1"/>
    <col min="15" max="15" width="10.7109375" style="90" customWidth="1"/>
    <col min="16" max="16" width="50.7109375" style="74" customWidth="1"/>
    <col min="17" max="16384" width="9.140625" style="26" customWidth="1"/>
  </cols>
  <sheetData>
    <row r="1" spans="1:16" s="7" customFormat="1" ht="32.25" customHeight="1" thickTop="1">
      <c r="A1" s="1" t="s">
        <v>0</v>
      </c>
      <c r="B1" s="2" t="s">
        <v>1</v>
      </c>
      <c r="C1" s="3" t="s">
        <v>2</v>
      </c>
      <c r="D1" s="188" t="s">
        <v>3</v>
      </c>
      <c r="E1" s="189"/>
      <c r="F1" s="189"/>
      <c r="G1" s="189"/>
      <c r="H1" s="189"/>
      <c r="I1" s="189"/>
      <c r="J1" s="189"/>
      <c r="K1" s="189"/>
      <c r="L1" s="3" t="s">
        <v>4</v>
      </c>
      <c r="M1" s="166" t="s">
        <v>366</v>
      </c>
      <c r="N1" s="4" t="s">
        <v>5</v>
      </c>
      <c r="O1" s="5" t="s">
        <v>6</v>
      </c>
      <c r="P1" s="6" t="s">
        <v>7</v>
      </c>
    </row>
    <row r="2" spans="1:16" s="13" customFormat="1" ht="15.75">
      <c r="A2" s="8"/>
      <c r="B2" s="9" t="s">
        <v>8</v>
      </c>
      <c r="C2" s="10"/>
      <c r="D2" s="190">
        <v>1</v>
      </c>
      <c r="E2" s="191"/>
      <c r="F2" s="191">
        <v>2</v>
      </c>
      <c r="G2" s="191"/>
      <c r="H2" s="191">
        <v>3</v>
      </c>
      <c r="I2" s="191"/>
      <c r="J2" s="191">
        <v>4</v>
      </c>
      <c r="K2" s="191"/>
      <c r="L2" s="10"/>
      <c r="M2" s="158"/>
      <c r="N2" s="146"/>
      <c r="O2" s="147"/>
      <c r="P2" s="12"/>
    </row>
    <row r="3" spans="1:16" s="19" customFormat="1" ht="14.25">
      <c r="A3" s="14"/>
      <c r="B3" s="15"/>
      <c r="C3" s="16"/>
      <c r="D3" s="100" t="s">
        <v>9</v>
      </c>
      <c r="E3" s="101" t="s">
        <v>10</v>
      </c>
      <c r="F3" s="126" t="s">
        <v>9</v>
      </c>
      <c r="G3" s="101" t="s">
        <v>10</v>
      </c>
      <c r="H3" s="126" t="s">
        <v>9</v>
      </c>
      <c r="I3" s="101" t="s">
        <v>10</v>
      </c>
      <c r="J3" s="126" t="s">
        <v>9</v>
      </c>
      <c r="K3" s="101" t="s">
        <v>10</v>
      </c>
      <c r="L3" s="17"/>
      <c r="M3" s="159"/>
      <c r="N3" s="148"/>
      <c r="O3" s="149"/>
      <c r="P3" s="18"/>
    </row>
    <row r="4" spans="1:16" ht="19.5" customHeight="1">
      <c r="A4" s="20"/>
      <c r="B4" s="21" t="s">
        <v>11</v>
      </c>
      <c r="C4" s="22"/>
      <c r="D4" s="102"/>
      <c r="E4" s="103"/>
      <c r="F4" s="127"/>
      <c r="G4" s="103"/>
      <c r="H4" s="127"/>
      <c r="I4" s="103"/>
      <c r="J4" s="127"/>
      <c r="K4" s="103"/>
      <c r="L4" s="22"/>
      <c r="M4" s="160"/>
      <c r="N4" s="23"/>
      <c r="O4" s="24"/>
      <c r="P4" s="25"/>
    </row>
    <row r="5" spans="1:16" ht="19.5" customHeight="1">
      <c r="A5" s="27"/>
      <c r="B5" s="28" t="s">
        <v>12</v>
      </c>
      <c r="C5" s="29"/>
      <c r="D5" s="104"/>
      <c r="E5" s="105"/>
      <c r="F5" s="128"/>
      <c r="G5" s="105"/>
      <c r="H5" s="128"/>
      <c r="I5" s="105"/>
      <c r="J5" s="128"/>
      <c r="K5" s="105"/>
      <c r="L5" s="29"/>
      <c r="M5" s="161"/>
      <c r="N5" s="30"/>
      <c r="O5" s="31"/>
      <c r="P5" s="32"/>
    </row>
    <row r="6" spans="1:16" ht="15" customHeight="1">
      <c r="A6" s="99" t="s">
        <v>13</v>
      </c>
      <c r="B6" s="34" t="s">
        <v>301</v>
      </c>
      <c r="C6" s="152" t="s">
        <v>14</v>
      </c>
      <c r="D6" s="109">
        <v>2</v>
      </c>
      <c r="E6" s="106"/>
      <c r="F6" s="129"/>
      <c r="G6" s="111"/>
      <c r="H6" s="137"/>
      <c r="I6" s="138"/>
      <c r="J6" s="137"/>
      <c r="K6" s="138"/>
      <c r="L6" s="17">
        <f>IF(M6&lt;&gt;"A",SUM(D6:K6),0)</f>
        <v>2</v>
      </c>
      <c r="M6" s="159" t="s">
        <v>367</v>
      </c>
      <c r="N6" s="37"/>
      <c r="O6" s="36" t="s">
        <v>15</v>
      </c>
      <c r="P6" s="18" t="s">
        <v>16</v>
      </c>
    </row>
    <row r="7" spans="1:16" ht="15" customHeight="1">
      <c r="A7" s="99" t="s">
        <v>15</v>
      </c>
      <c r="B7" s="34" t="s">
        <v>302</v>
      </c>
      <c r="C7" s="152" t="s">
        <v>17</v>
      </c>
      <c r="D7" s="109"/>
      <c r="E7" s="101">
        <v>1</v>
      </c>
      <c r="F7" s="129"/>
      <c r="G7" s="111"/>
      <c r="H7" s="137"/>
      <c r="I7" s="138"/>
      <c r="J7" s="137"/>
      <c r="K7" s="138"/>
      <c r="L7" s="17">
        <f aca="true" t="shared" si="0" ref="L7:L15">IF(M7&lt;&gt;"A",SUM(D7:K7),0)</f>
        <v>1</v>
      </c>
      <c r="M7" s="159" t="s">
        <v>10</v>
      </c>
      <c r="N7" s="37"/>
      <c r="O7" s="36"/>
      <c r="P7" s="18" t="s">
        <v>16</v>
      </c>
    </row>
    <row r="8" spans="1:16" ht="15">
      <c r="A8" s="99" t="s">
        <v>18</v>
      </c>
      <c r="B8" s="36" t="s">
        <v>303</v>
      </c>
      <c r="C8" s="39" t="s">
        <v>19</v>
      </c>
      <c r="D8" s="109">
        <v>2</v>
      </c>
      <c r="E8" s="101"/>
      <c r="F8" s="129"/>
      <c r="G8" s="111"/>
      <c r="H8" s="137"/>
      <c r="I8" s="138"/>
      <c r="J8" s="137"/>
      <c r="K8" s="138"/>
      <c r="L8" s="17">
        <f t="shared" si="0"/>
        <v>2</v>
      </c>
      <c r="M8" s="159" t="s">
        <v>368</v>
      </c>
      <c r="N8" s="37"/>
      <c r="O8" s="36" t="s">
        <v>20</v>
      </c>
      <c r="P8" s="18" t="s">
        <v>21</v>
      </c>
    </row>
    <row r="9" spans="1:16" ht="15">
      <c r="A9" s="99" t="s">
        <v>20</v>
      </c>
      <c r="B9" s="36" t="s">
        <v>304</v>
      </c>
      <c r="C9" s="39" t="s">
        <v>22</v>
      </c>
      <c r="D9" s="109"/>
      <c r="E9" s="101">
        <v>1</v>
      </c>
      <c r="F9" s="129"/>
      <c r="G9" s="111"/>
      <c r="H9" s="137"/>
      <c r="I9" s="138"/>
      <c r="J9" s="137"/>
      <c r="K9" s="138"/>
      <c r="L9" s="17">
        <f t="shared" si="0"/>
        <v>1</v>
      </c>
      <c r="M9" s="159" t="s">
        <v>10</v>
      </c>
      <c r="N9" s="37"/>
      <c r="O9" s="36"/>
      <c r="P9" s="18" t="s">
        <v>21</v>
      </c>
    </row>
    <row r="10" spans="1:16" ht="15">
      <c r="A10" s="99" t="s">
        <v>23</v>
      </c>
      <c r="B10" s="36" t="s">
        <v>305</v>
      </c>
      <c r="C10" s="39" t="s">
        <v>153</v>
      </c>
      <c r="D10" s="109">
        <v>2</v>
      </c>
      <c r="E10" s="101"/>
      <c r="F10" s="129"/>
      <c r="G10" s="111"/>
      <c r="H10" s="137"/>
      <c r="I10" s="138"/>
      <c r="J10" s="137"/>
      <c r="K10" s="138"/>
      <c r="L10" s="17">
        <f t="shared" si="0"/>
        <v>2</v>
      </c>
      <c r="M10" s="159" t="s">
        <v>367</v>
      </c>
      <c r="N10" s="37"/>
      <c r="O10" s="36" t="s">
        <v>364</v>
      </c>
      <c r="P10" s="18" t="s">
        <v>25</v>
      </c>
    </row>
    <row r="11" spans="1:16" ht="15">
      <c r="A11" s="99" t="s">
        <v>364</v>
      </c>
      <c r="B11" s="36" t="s">
        <v>363</v>
      </c>
      <c r="C11" s="39" t="s">
        <v>153</v>
      </c>
      <c r="D11" s="156"/>
      <c r="E11" s="101">
        <v>1</v>
      </c>
      <c r="F11" s="129"/>
      <c r="G11" s="111"/>
      <c r="H11" s="137"/>
      <c r="I11" s="138"/>
      <c r="J11" s="137"/>
      <c r="K11" s="138"/>
      <c r="L11" s="17">
        <f t="shared" si="0"/>
        <v>0</v>
      </c>
      <c r="M11" s="159" t="s">
        <v>370</v>
      </c>
      <c r="N11" s="37"/>
      <c r="O11" s="36"/>
      <c r="P11" s="18" t="s">
        <v>25</v>
      </c>
    </row>
    <row r="12" spans="1:16" ht="14.25">
      <c r="A12" s="99" t="s">
        <v>26</v>
      </c>
      <c r="B12" s="36" t="s">
        <v>306</v>
      </c>
      <c r="C12" s="185" t="s">
        <v>44</v>
      </c>
      <c r="D12" s="100"/>
      <c r="E12" s="101">
        <v>2</v>
      </c>
      <c r="F12" s="126"/>
      <c r="G12" s="101"/>
      <c r="H12" s="126"/>
      <c r="I12" s="101"/>
      <c r="J12" s="126"/>
      <c r="K12" s="101"/>
      <c r="L12" s="17">
        <f t="shared" si="0"/>
        <v>2</v>
      </c>
      <c r="M12" s="159" t="s">
        <v>10</v>
      </c>
      <c r="N12" s="40"/>
      <c r="O12" s="41"/>
      <c r="P12" s="18" t="s">
        <v>277</v>
      </c>
    </row>
    <row r="13" spans="1:16" ht="15">
      <c r="A13" s="99" t="s">
        <v>27</v>
      </c>
      <c r="B13" s="36" t="s">
        <v>307</v>
      </c>
      <c r="C13" s="52" t="s">
        <v>374</v>
      </c>
      <c r="D13" s="100"/>
      <c r="E13" s="101"/>
      <c r="F13" s="126">
        <v>2</v>
      </c>
      <c r="G13" s="101"/>
      <c r="H13" s="137"/>
      <c r="I13" s="138"/>
      <c r="J13" s="129"/>
      <c r="K13" s="111"/>
      <c r="L13" s="17">
        <f t="shared" si="0"/>
        <v>2</v>
      </c>
      <c r="M13" s="159" t="s">
        <v>368</v>
      </c>
      <c r="N13" s="37"/>
      <c r="O13" s="36"/>
      <c r="P13" s="18" t="s">
        <v>28</v>
      </c>
    </row>
    <row r="14" spans="1:16" ht="24" customHeight="1">
      <c r="A14" s="99" t="s">
        <v>29</v>
      </c>
      <c r="B14" s="34" t="s">
        <v>308</v>
      </c>
      <c r="C14" s="185" t="s">
        <v>30</v>
      </c>
      <c r="D14" s="100"/>
      <c r="E14" s="101"/>
      <c r="F14" s="126"/>
      <c r="G14" s="101"/>
      <c r="H14" s="133">
        <v>2</v>
      </c>
      <c r="I14" s="101"/>
      <c r="J14" s="129"/>
      <c r="K14" s="111"/>
      <c r="L14" s="17">
        <f t="shared" si="0"/>
        <v>2</v>
      </c>
      <c r="M14" s="159" t="s">
        <v>368</v>
      </c>
      <c r="N14" s="37" t="s">
        <v>31</v>
      </c>
      <c r="O14" s="36" t="s">
        <v>32</v>
      </c>
      <c r="P14" s="18" t="s">
        <v>33</v>
      </c>
    </row>
    <row r="15" spans="1:16" ht="24" customHeight="1">
      <c r="A15" s="99" t="s">
        <v>32</v>
      </c>
      <c r="B15" s="34" t="s">
        <v>309</v>
      </c>
      <c r="C15" s="39" t="s">
        <v>17</v>
      </c>
      <c r="D15" s="100"/>
      <c r="E15" s="101"/>
      <c r="F15" s="126"/>
      <c r="G15" s="101"/>
      <c r="H15" s="133"/>
      <c r="I15" s="101">
        <v>1</v>
      </c>
      <c r="J15" s="129"/>
      <c r="K15" s="111"/>
      <c r="L15" s="17">
        <f t="shared" si="0"/>
        <v>1</v>
      </c>
      <c r="M15" s="159" t="s">
        <v>10</v>
      </c>
      <c r="N15" s="37" t="s">
        <v>31</v>
      </c>
      <c r="O15" s="36"/>
      <c r="P15" s="18" t="s">
        <v>33</v>
      </c>
    </row>
    <row r="16" spans="1:16" s="46" customFormat="1" ht="15">
      <c r="A16" s="144"/>
      <c r="B16" s="43" t="s">
        <v>34</v>
      </c>
      <c r="C16" s="44"/>
      <c r="D16" s="107">
        <f>SUMIF($M6:$M15,"&lt;&gt;A",D6:D15)</f>
        <v>6</v>
      </c>
      <c r="E16" s="108">
        <f>SUM(E6:E15)</f>
        <v>5</v>
      </c>
      <c r="F16" s="130">
        <f aca="true" t="shared" si="1" ref="F16:L16">SUMIF($M6:$M15,"&lt;&gt;A",F6:F15)</f>
        <v>2</v>
      </c>
      <c r="G16" s="108">
        <f t="shared" si="1"/>
        <v>0</v>
      </c>
      <c r="H16" s="130">
        <f t="shared" si="1"/>
        <v>2</v>
      </c>
      <c r="I16" s="108">
        <f t="shared" si="1"/>
        <v>1</v>
      </c>
      <c r="J16" s="130">
        <f t="shared" si="1"/>
        <v>0</v>
      </c>
      <c r="K16" s="108">
        <f t="shared" si="1"/>
        <v>0</v>
      </c>
      <c r="L16" s="45">
        <f t="shared" si="1"/>
        <v>15</v>
      </c>
      <c r="M16" s="162"/>
      <c r="N16" s="37"/>
      <c r="O16" s="36"/>
      <c r="P16" s="18"/>
    </row>
    <row r="17" spans="1:16" s="47" customFormat="1" ht="19.5" customHeight="1">
      <c r="A17" s="27"/>
      <c r="B17" s="28" t="s">
        <v>35</v>
      </c>
      <c r="C17" s="29"/>
      <c r="D17" s="104"/>
      <c r="E17" s="105"/>
      <c r="F17" s="128"/>
      <c r="G17" s="105"/>
      <c r="H17" s="128"/>
      <c r="I17" s="105"/>
      <c r="J17" s="128"/>
      <c r="K17" s="105"/>
      <c r="L17" s="29"/>
      <c r="M17" s="161"/>
      <c r="N17" s="30"/>
      <c r="O17" s="31"/>
      <c r="P17" s="32"/>
    </row>
    <row r="18" spans="1:16" ht="15">
      <c r="A18" s="99" t="s">
        <v>36</v>
      </c>
      <c r="B18" s="36" t="s">
        <v>310</v>
      </c>
      <c r="C18" s="38" t="s">
        <v>37</v>
      </c>
      <c r="D18" s="109">
        <v>2</v>
      </c>
      <c r="E18" s="118"/>
      <c r="F18" s="133"/>
      <c r="G18" s="118"/>
      <c r="H18" s="139"/>
      <c r="I18" s="111"/>
      <c r="J18" s="129"/>
      <c r="K18" s="111"/>
      <c r="L18" s="17">
        <f aca="true" t="shared" si="2" ref="L18:L29">IF(M18&lt;&gt;"A",SUM(D18:K18),0)</f>
        <v>2</v>
      </c>
      <c r="M18" s="159" t="s">
        <v>367</v>
      </c>
      <c r="N18" s="37"/>
      <c r="O18" s="36"/>
      <c r="P18" s="18" t="s">
        <v>38</v>
      </c>
    </row>
    <row r="19" spans="1:16" ht="15">
      <c r="A19" s="99" t="s">
        <v>39</v>
      </c>
      <c r="B19" s="36" t="s">
        <v>311</v>
      </c>
      <c r="C19" s="152" t="s">
        <v>40</v>
      </c>
      <c r="D19" s="109">
        <v>3</v>
      </c>
      <c r="E19" s="118"/>
      <c r="F19" s="133"/>
      <c r="G19" s="118"/>
      <c r="H19" s="133"/>
      <c r="I19" s="101"/>
      <c r="J19" s="139"/>
      <c r="K19" s="138"/>
      <c r="L19" s="17">
        <f t="shared" si="2"/>
        <v>3</v>
      </c>
      <c r="M19" s="159" t="s">
        <v>367</v>
      </c>
      <c r="N19" s="37"/>
      <c r="O19" s="36" t="s">
        <v>41</v>
      </c>
      <c r="P19" s="18" t="s">
        <v>42</v>
      </c>
    </row>
    <row r="20" spans="1:16" ht="15">
      <c r="A20" s="99" t="s">
        <v>41</v>
      </c>
      <c r="B20" s="36" t="s">
        <v>312</v>
      </c>
      <c r="C20" s="35" t="s">
        <v>296</v>
      </c>
      <c r="D20" s="109"/>
      <c r="E20" s="118">
        <v>2</v>
      </c>
      <c r="F20" s="133"/>
      <c r="G20" s="118"/>
      <c r="H20" s="133"/>
      <c r="I20" s="101"/>
      <c r="J20" s="139"/>
      <c r="K20" s="138"/>
      <c r="L20" s="17">
        <f t="shared" si="2"/>
        <v>2</v>
      </c>
      <c r="M20" s="159" t="s">
        <v>10</v>
      </c>
      <c r="N20" s="37"/>
      <c r="O20" s="36"/>
      <c r="P20" s="18" t="s">
        <v>42</v>
      </c>
    </row>
    <row r="21" spans="1:16" ht="15">
      <c r="A21" s="99" t="s">
        <v>43</v>
      </c>
      <c r="B21" s="36" t="s">
        <v>313</v>
      </c>
      <c r="C21" s="39" t="s">
        <v>44</v>
      </c>
      <c r="D21" s="109">
        <v>2</v>
      </c>
      <c r="E21" s="118"/>
      <c r="F21" s="133"/>
      <c r="G21" s="118"/>
      <c r="H21" s="133"/>
      <c r="I21" s="101"/>
      <c r="J21" s="129"/>
      <c r="K21" s="111"/>
      <c r="L21" s="17">
        <v>3</v>
      </c>
      <c r="M21" s="159" t="s">
        <v>369</v>
      </c>
      <c r="N21" s="37"/>
      <c r="O21" s="36"/>
      <c r="P21" s="18" t="s">
        <v>292</v>
      </c>
    </row>
    <row r="22" spans="1:16" ht="15">
      <c r="A22" s="99" t="s">
        <v>45</v>
      </c>
      <c r="B22" s="36" t="s">
        <v>314</v>
      </c>
      <c r="C22" s="39" t="s">
        <v>44</v>
      </c>
      <c r="D22" s="109"/>
      <c r="E22" s="118"/>
      <c r="F22" s="133">
        <v>2</v>
      </c>
      <c r="G22" s="118"/>
      <c r="H22" s="133"/>
      <c r="I22" s="101"/>
      <c r="J22" s="129"/>
      <c r="K22" s="111"/>
      <c r="L22" s="17">
        <f t="shared" si="2"/>
        <v>2</v>
      </c>
      <c r="M22" s="159" t="s">
        <v>367</v>
      </c>
      <c r="N22" s="37" t="s">
        <v>43</v>
      </c>
      <c r="O22" s="36"/>
      <c r="P22" s="18" t="s">
        <v>293</v>
      </c>
    </row>
    <row r="23" spans="1:16" ht="15">
      <c r="A23" s="99" t="s">
        <v>46</v>
      </c>
      <c r="B23" s="36" t="s">
        <v>315</v>
      </c>
      <c r="C23" s="39" t="s">
        <v>24</v>
      </c>
      <c r="D23" s="109">
        <v>2</v>
      </c>
      <c r="E23" s="118"/>
      <c r="F23" s="133"/>
      <c r="G23" s="118"/>
      <c r="H23" s="133"/>
      <c r="I23" s="101"/>
      <c r="J23" s="129"/>
      <c r="K23" s="111"/>
      <c r="L23" s="17">
        <f t="shared" si="2"/>
        <v>2</v>
      </c>
      <c r="M23" s="159" t="s">
        <v>367</v>
      </c>
      <c r="N23" s="37"/>
      <c r="O23" s="36" t="s">
        <v>47</v>
      </c>
      <c r="P23" s="18" t="s">
        <v>278</v>
      </c>
    </row>
    <row r="24" spans="1:16" ht="15">
      <c r="A24" s="99" t="s">
        <v>47</v>
      </c>
      <c r="B24" s="36" t="s">
        <v>316</v>
      </c>
      <c r="C24" s="39" t="s">
        <v>24</v>
      </c>
      <c r="D24" s="109"/>
      <c r="E24" s="118">
        <v>1</v>
      </c>
      <c r="F24" s="133"/>
      <c r="G24" s="118"/>
      <c r="H24" s="133"/>
      <c r="I24" s="101"/>
      <c r="J24" s="129"/>
      <c r="K24" s="111"/>
      <c r="L24" s="17">
        <f t="shared" si="2"/>
        <v>1</v>
      </c>
      <c r="M24" s="159" t="s">
        <v>10</v>
      </c>
      <c r="N24" s="37"/>
      <c r="O24" s="36"/>
      <c r="P24" s="18" t="s">
        <v>278</v>
      </c>
    </row>
    <row r="25" spans="1:16" ht="15">
      <c r="A25" s="99" t="s">
        <v>48</v>
      </c>
      <c r="B25" s="36" t="s">
        <v>317</v>
      </c>
      <c r="C25" s="39" t="s">
        <v>49</v>
      </c>
      <c r="D25" s="109">
        <v>2</v>
      </c>
      <c r="E25" s="118"/>
      <c r="F25" s="133"/>
      <c r="G25" s="118"/>
      <c r="H25" s="133"/>
      <c r="I25" s="101"/>
      <c r="J25" s="129"/>
      <c r="K25" s="111"/>
      <c r="L25" s="17">
        <f t="shared" si="2"/>
        <v>2</v>
      </c>
      <c r="M25" s="159" t="s">
        <v>368</v>
      </c>
      <c r="N25" s="37"/>
      <c r="O25" s="36"/>
      <c r="P25" s="18" t="s">
        <v>50</v>
      </c>
    </row>
    <row r="26" spans="1:16" ht="15">
      <c r="A26" s="99" t="s">
        <v>51</v>
      </c>
      <c r="B26" s="36" t="s">
        <v>318</v>
      </c>
      <c r="C26" s="38" t="s">
        <v>52</v>
      </c>
      <c r="D26" s="109"/>
      <c r="E26" s="118"/>
      <c r="F26" s="133">
        <v>2</v>
      </c>
      <c r="G26" s="118"/>
      <c r="H26" s="133"/>
      <c r="I26" s="101"/>
      <c r="J26" s="129"/>
      <c r="K26" s="111"/>
      <c r="L26" s="17">
        <f t="shared" si="2"/>
        <v>2</v>
      </c>
      <c r="M26" s="159" t="s">
        <v>368</v>
      </c>
      <c r="N26" s="37" t="s">
        <v>18</v>
      </c>
      <c r="O26" s="36"/>
      <c r="P26" s="18" t="s">
        <v>279</v>
      </c>
    </row>
    <row r="27" spans="1:16" ht="15">
      <c r="A27" s="99" t="s">
        <v>53</v>
      </c>
      <c r="B27" s="48" t="s">
        <v>319</v>
      </c>
      <c r="C27" s="152" t="s">
        <v>49</v>
      </c>
      <c r="D27" s="109">
        <v>2</v>
      </c>
      <c r="E27" s="180"/>
      <c r="F27" s="133"/>
      <c r="G27" s="118"/>
      <c r="H27" s="181"/>
      <c r="I27" s="106"/>
      <c r="J27" s="129"/>
      <c r="K27" s="111"/>
      <c r="L27" s="17">
        <f t="shared" si="2"/>
        <v>2</v>
      </c>
      <c r="M27" s="159" t="s">
        <v>368</v>
      </c>
      <c r="N27" s="37"/>
      <c r="O27" s="36" t="s">
        <v>54</v>
      </c>
      <c r="P27" s="18" t="s">
        <v>55</v>
      </c>
    </row>
    <row r="28" spans="1:16" ht="15">
      <c r="A28" s="99" t="s">
        <v>54</v>
      </c>
      <c r="B28" s="48" t="s">
        <v>320</v>
      </c>
      <c r="C28" s="152" t="s">
        <v>17</v>
      </c>
      <c r="D28" s="109"/>
      <c r="E28" s="118">
        <v>1</v>
      </c>
      <c r="F28" s="133"/>
      <c r="G28" s="118"/>
      <c r="H28" s="181"/>
      <c r="I28" s="106"/>
      <c r="J28" s="129"/>
      <c r="K28" s="111"/>
      <c r="L28" s="17">
        <f t="shared" si="2"/>
        <v>1</v>
      </c>
      <c r="M28" s="159" t="s">
        <v>10</v>
      </c>
      <c r="N28" s="37"/>
      <c r="O28" s="36"/>
      <c r="P28" s="18" t="s">
        <v>55</v>
      </c>
    </row>
    <row r="29" spans="1:16" ht="15" customHeight="1">
      <c r="A29" s="99" t="s">
        <v>56</v>
      </c>
      <c r="B29" s="34" t="s">
        <v>321</v>
      </c>
      <c r="C29" s="38" t="s">
        <v>57</v>
      </c>
      <c r="D29" s="116"/>
      <c r="E29" s="117"/>
      <c r="F29" s="137"/>
      <c r="G29" s="117"/>
      <c r="H29" s="133">
        <v>3</v>
      </c>
      <c r="I29" s="101"/>
      <c r="J29" s="129"/>
      <c r="K29" s="111"/>
      <c r="L29" s="17">
        <f t="shared" si="2"/>
        <v>3</v>
      </c>
      <c r="M29" s="159" t="s">
        <v>367</v>
      </c>
      <c r="N29" s="37" t="s">
        <v>27</v>
      </c>
      <c r="O29" s="36"/>
      <c r="P29" s="18" t="s">
        <v>58</v>
      </c>
    </row>
    <row r="30" spans="1:16" s="46" customFormat="1" ht="15">
      <c r="A30" s="144"/>
      <c r="B30" s="43" t="s">
        <v>34</v>
      </c>
      <c r="C30" s="44"/>
      <c r="D30" s="107">
        <f aca="true" t="shared" si="3" ref="D30:K30">SUMIF($M18:$M29,"&lt;&gt;A",D18:D29)</f>
        <v>13</v>
      </c>
      <c r="E30" s="108">
        <f t="shared" si="3"/>
        <v>4</v>
      </c>
      <c r="F30" s="130">
        <f t="shared" si="3"/>
        <v>4</v>
      </c>
      <c r="G30" s="108">
        <f t="shared" si="3"/>
        <v>0</v>
      </c>
      <c r="H30" s="130">
        <f t="shared" si="3"/>
        <v>3</v>
      </c>
      <c r="I30" s="108">
        <f t="shared" si="3"/>
        <v>0</v>
      </c>
      <c r="J30" s="130">
        <f t="shared" si="3"/>
        <v>0</v>
      </c>
      <c r="K30" s="108">
        <f t="shared" si="3"/>
        <v>0</v>
      </c>
      <c r="L30" s="45">
        <f>SUM(L18:L29)</f>
        <v>25</v>
      </c>
      <c r="M30" s="162"/>
      <c r="N30" s="37"/>
      <c r="O30" s="36"/>
      <c r="P30" s="18"/>
    </row>
    <row r="31" spans="1:16" s="46" customFormat="1" ht="15">
      <c r="A31" s="144"/>
      <c r="B31" s="43" t="s">
        <v>59</v>
      </c>
      <c r="C31" s="44"/>
      <c r="D31" s="107">
        <f aca="true" t="shared" si="4" ref="D31:L31">D16+D30</f>
        <v>19</v>
      </c>
      <c r="E31" s="108">
        <f t="shared" si="4"/>
        <v>9</v>
      </c>
      <c r="F31" s="130">
        <f t="shared" si="4"/>
        <v>6</v>
      </c>
      <c r="G31" s="108">
        <f t="shared" si="4"/>
        <v>0</v>
      </c>
      <c r="H31" s="130">
        <f t="shared" si="4"/>
        <v>5</v>
      </c>
      <c r="I31" s="108">
        <f t="shared" si="4"/>
        <v>1</v>
      </c>
      <c r="J31" s="130">
        <f t="shared" si="4"/>
        <v>0</v>
      </c>
      <c r="K31" s="108">
        <f t="shared" si="4"/>
        <v>0</v>
      </c>
      <c r="L31" s="45">
        <f t="shared" si="4"/>
        <v>40</v>
      </c>
      <c r="M31" s="162"/>
      <c r="N31" s="37"/>
      <c r="O31" s="36"/>
      <c r="P31" s="18"/>
    </row>
    <row r="32" spans="1:16" s="46" customFormat="1" ht="19.5" customHeight="1">
      <c r="A32" s="49"/>
      <c r="B32" s="21" t="s">
        <v>60</v>
      </c>
      <c r="C32" s="22"/>
      <c r="D32" s="102"/>
      <c r="E32" s="103"/>
      <c r="F32" s="127"/>
      <c r="G32" s="103"/>
      <c r="H32" s="127"/>
      <c r="I32" s="103"/>
      <c r="J32" s="127"/>
      <c r="K32" s="103"/>
      <c r="L32" s="22"/>
      <c r="M32" s="160"/>
      <c r="N32" s="23"/>
      <c r="O32" s="24"/>
      <c r="P32" s="25"/>
    </row>
    <row r="33" spans="1:16" s="46" customFormat="1" ht="19.5" customHeight="1">
      <c r="A33" s="50"/>
      <c r="B33" s="28" t="s">
        <v>61</v>
      </c>
      <c r="C33" s="29"/>
      <c r="D33" s="104"/>
      <c r="E33" s="105"/>
      <c r="F33" s="128"/>
      <c r="G33" s="105"/>
      <c r="H33" s="128"/>
      <c r="I33" s="105"/>
      <c r="J33" s="128"/>
      <c r="K33" s="105"/>
      <c r="L33" s="29"/>
      <c r="M33" s="161"/>
      <c r="N33" s="30"/>
      <c r="O33" s="31"/>
      <c r="P33" s="32"/>
    </row>
    <row r="34" spans="1:16" s="46" customFormat="1" ht="15">
      <c r="A34" s="167" t="s">
        <v>62</v>
      </c>
      <c r="B34" s="168" t="s">
        <v>322</v>
      </c>
      <c r="C34" s="169" t="s">
        <v>49</v>
      </c>
      <c r="D34" s="110"/>
      <c r="E34" s="117"/>
      <c r="F34" s="179">
        <v>2</v>
      </c>
      <c r="G34" s="178"/>
      <c r="H34" s="179"/>
      <c r="I34" s="178"/>
      <c r="J34" s="172"/>
      <c r="K34" s="173"/>
      <c r="L34" s="174">
        <v>2</v>
      </c>
      <c r="M34" s="175" t="s">
        <v>367</v>
      </c>
      <c r="N34" s="176"/>
      <c r="O34" s="168" t="s">
        <v>63</v>
      </c>
      <c r="P34" s="177" t="s">
        <v>280</v>
      </c>
    </row>
    <row r="35" spans="1:16" s="46" customFormat="1" ht="15">
      <c r="A35" s="167" t="s">
        <v>63</v>
      </c>
      <c r="B35" s="168" t="s">
        <v>323</v>
      </c>
      <c r="C35" s="169" t="s">
        <v>49</v>
      </c>
      <c r="D35" s="110"/>
      <c r="E35" s="117"/>
      <c r="F35" s="179"/>
      <c r="G35" s="178">
        <v>2</v>
      </c>
      <c r="H35" s="179"/>
      <c r="I35" s="178"/>
      <c r="J35" s="172"/>
      <c r="K35" s="173"/>
      <c r="L35" s="174">
        <f aca="true" t="shared" si="5" ref="L35:L52">IF(M35&lt;&gt;"A",SUM(D35:K35),0)</f>
        <v>2</v>
      </c>
      <c r="M35" s="175" t="s">
        <v>10</v>
      </c>
      <c r="N35" s="176"/>
      <c r="O35" s="168"/>
      <c r="P35" s="177" t="s">
        <v>280</v>
      </c>
    </row>
    <row r="36" spans="1:16" s="46" customFormat="1" ht="15" customHeight="1">
      <c r="A36" s="167" t="s">
        <v>64</v>
      </c>
      <c r="B36" s="170" t="s">
        <v>324</v>
      </c>
      <c r="C36" s="171" t="s">
        <v>375</v>
      </c>
      <c r="D36" s="112"/>
      <c r="E36" s="113"/>
      <c r="F36" s="131"/>
      <c r="G36" s="113"/>
      <c r="H36" s="133"/>
      <c r="I36" s="118">
        <v>2</v>
      </c>
      <c r="J36" s="131"/>
      <c r="K36" s="113"/>
      <c r="L36" s="17">
        <f t="shared" si="5"/>
        <v>2</v>
      </c>
      <c r="M36" s="159" t="s">
        <v>10</v>
      </c>
      <c r="N36" s="37"/>
      <c r="O36" s="36"/>
      <c r="P36" s="18" t="s">
        <v>65</v>
      </c>
    </row>
    <row r="37" spans="1:16" s="46" customFormat="1" ht="15" customHeight="1">
      <c r="A37" s="99" t="s">
        <v>66</v>
      </c>
      <c r="B37" s="34" t="s">
        <v>325</v>
      </c>
      <c r="C37" s="154" t="s">
        <v>67</v>
      </c>
      <c r="D37" s="112"/>
      <c r="E37" s="113"/>
      <c r="F37" s="131"/>
      <c r="G37" s="113"/>
      <c r="H37" s="133">
        <v>1</v>
      </c>
      <c r="I37" s="118"/>
      <c r="J37" s="131"/>
      <c r="K37" s="113"/>
      <c r="L37" s="17">
        <f t="shared" si="5"/>
        <v>0</v>
      </c>
      <c r="M37" s="159" t="s">
        <v>370</v>
      </c>
      <c r="N37" s="37"/>
      <c r="O37" s="36" t="s">
        <v>68</v>
      </c>
      <c r="P37" s="18" t="s">
        <v>69</v>
      </c>
    </row>
    <row r="38" spans="1:16" s="46" customFormat="1" ht="15" customHeight="1">
      <c r="A38" s="99" t="s">
        <v>68</v>
      </c>
      <c r="B38" s="34" t="s">
        <v>326</v>
      </c>
      <c r="C38" s="154" t="s">
        <v>67</v>
      </c>
      <c r="D38" s="112"/>
      <c r="E38" s="113"/>
      <c r="F38" s="131"/>
      <c r="G38" s="113"/>
      <c r="H38" s="133"/>
      <c r="I38" s="118">
        <v>2</v>
      </c>
      <c r="J38" s="131"/>
      <c r="K38" s="113"/>
      <c r="L38" s="17">
        <v>3</v>
      </c>
      <c r="M38" s="159" t="s">
        <v>10</v>
      </c>
      <c r="N38" s="37"/>
      <c r="O38" s="36"/>
      <c r="P38" s="18" t="s">
        <v>69</v>
      </c>
    </row>
    <row r="39" spans="1:16" s="46" customFormat="1" ht="15" customHeight="1">
      <c r="A39" s="99" t="s">
        <v>70</v>
      </c>
      <c r="B39" s="34" t="s">
        <v>327</v>
      </c>
      <c r="C39" s="39" t="s">
        <v>14</v>
      </c>
      <c r="D39" s="100">
        <v>2</v>
      </c>
      <c r="E39" s="118"/>
      <c r="F39" s="182"/>
      <c r="G39" s="183"/>
      <c r="H39" s="133"/>
      <c r="I39" s="118"/>
      <c r="J39" s="141"/>
      <c r="K39" s="142"/>
      <c r="L39" s="17">
        <f t="shared" si="5"/>
        <v>2</v>
      </c>
      <c r="M39" s="159" t="s">
        <v>368</v>
      </c>
      <c r="N39" s="37"/>
      <c r="O39" s="36"/>
      <c r="P39" s="18" t="s">
        <v>71</v>
      </c>
    </row>
    <row r="40" spans="1:16" s="46" customFormat="1" ht="25.5">
      <c r="A40" s="99" t="s">
        <v>72</v>
      </c>
      <c r="B40" s="36" t="s">
        <v>328</v>
      </c>
      <c r="C40" s="153" t="s">
        <v>24</v>
      </c>
      <c r="D40" s="110"/>
      <c r="E40" s="117"/>
      <c r="F40" s="133">
        <v>2</v>
      </c>
      <c r="G40" s="118"/>
      <c r="H40" s="133"/>
      <c r="I40" s="118"/>
      <c r="J40" s="129"/>
      <c r="K40" s="111"/>
      <c r="L40" s="17">
        <f t="shared" si="5"/>
        <v>2</v>
      </c>
      <c r="M40" s="159" t="s">
        <v>367</v>
      </c>
      <c r="N40" s="53" t="s">
        <v>73</v>
      </c>
      <c r="O40" s="36" t="s">
        <v>74</v>
      </c>
      <c r="P40" s="18" t="s">
        <v>275</v>
      </c>
    </row>
    <row r="41" spans="1:16" s="46" customFormat="1" ht="25.5">
      <c r="A41" s="99" t="s">
        <v>74</v>
      </c>
      <c r="B41" s="36" t="s">
        <v>329</v>
      </c>
      <c r="C41" s="153" t="s">
        <v>75</v>
      </c>
      <c r="D41" s="110"/>
      <c r="E41" s="117"/>
      <c r="F41" s="133"/>
      <c r="G41" s="118">
        <v>1</v>
      </c>
      <c r="H41" s="133"/>
      <c r="I41" s="118"/>
      <c r="J41" s="129"/>
      <c r="K41" s="111"/>
      <c r="L41" s="17">
        <f t="shared" si="5"/>
        <v>1</v>
      </c>
      <c r="M41" s="159" t="s">
        <v>10</v>
      </c>
      <c r="N41" s="53" t="s">
        <v>73</v>
      </c>
      <c r="O41" s="36"/>
      <c r="P41" s="18" t="s">
        <v>275</v>
      </c>
    </row>
    <row r="42" spans="1:16" s="46" customFormat="1" ht="15">
      <c r="A42" s="99" t="s">
        <v>76</v>
      </c>
      <c r="B42" s="36" t="s">
        <v>330</v>
      </c>
      <c r="C42" s="186" t="s">
        <v>44</v>
      </c>
      <c r="D42" s="110"/>
      <c r="E42" s="117"/>
      <c r="F42" s="133">
        <v>1</v>
      </c>
      <c r="G42" s="118"/>
      <c r="H42" s="133"/>
      <c r="I42" s="118"/>
      <c r="J42" s="129"/>
      <c r="K42" s="111"/>
      <c r="L42" s="17">
        <f t="shared" si="5"/>
        <v>1</v>
      </c>
      <c r="M42" s="159" t="s">
        <v>367</v>
      </c>
      <c r="N42" s="37"/>
      <c r="O42" s="36" t="s">
        <v>77</v>
      </c>
      <c r="P42" s="18" t="s">
        <v>78</v>
      </c>
    </row>
    <row r="43" spans="1:16" s="46" customFormat="1" ht="15">
      <c r="A43" s="99" t="s">
        <v>77</v>
      </c>
      <c r="B43" s="36" t="s">
        <v>331</v>
      </c>
      <c r="C43" s="186" t="s">
        <v>75</v>
      </c>
      <c r="D43" s="110"/>
      <c r="E43" s="117"/>
      <c r="F43" s="133"/>
      <c r="G43" s="118">
        <v>2</v>
      </c>
      <c r="H43" s="133"/>
      <c r="I43" s="118"/>
      <c r="J43" s="129"/>
      <c r="K43" s="111"/>
      <c r="L43" s="17">
        <f t="shared" si="5"/>
        <v>2</v>
      </c>
      <c r="M43" s="159" t="s">
        <v>10</v>
      </c>
      <c r="N43" s="37"/>
      <c r="O43" s="36"/>
      <c r="P43" s="18" t="s">
        <v>78</v>
      </c>
    </row>
    <row r="44" spans="1:16" s="46" customFormat="1" ht="15">
      <c r="A44" s="99" t="s">
        <v>371</v>
      </c>
      <c r="B44" s="34" t="s">
        <v>332</v>
      </c>
      <c r="C44" s="59" t="s">
        <v>142</v>
      </c>
      <c r="D44" s="110"/>
      <c r="E44" s="117"/>
      <c r="F44" s="133"/>
      <c r="G44" s="118"/>
      <c r="H44" s="133">
        <v>2</v>
      </c>
      <c r="I44" s="118"/>
      <c r="J44" s="129"/>
      <c r="K44" s="111"/>
      <c r="L44" s="56">
        <v>2</v>
      </c>
      <c r="M44" s="159" t="s">
        <v>367</v>
      </c>
      <c r="N44" s="37"/>
      <c r="O44" s="36"/>
      <c r="P44" s="18" t="s">
        <v>80</v>
      </c>
    </row>
    <row r="45" spans="1:16" s="46" customFormat="1" ht="15">
      <c r="A45" s="99" t="s">
        <v>378</v>
      </c>
      <c r="B45" s="48" t="s">
        <v>372</v>
      </c>
      <c r="C45" s="59" t="s">
        <v>274</v>
      </c>
      <c r="D45" s="110"/>
      <c r="E45" s="117"/>
      <c r="F45" s="133"/>
      <c r="G45" s="118"/>
      <c r="H45" s="133"/>
      <c r="I45" s="118">
        <v>1</v>
      </c>
      <c r="J45" s="129"/>
      <c r="K45" s="111"/>
      <c r="L45" s="56">
        <v>1</v>
      </c>
      <c r="M45" s="97" t="s">
        <v>10</v>
      </c>
      <c r="N45" s="37" t="s">
        <v>87</v>
      </c>
      <c r="O45" s="36"/>
      <c r="P45" s="187" t="s">
        <v>373</v>
      </c>
    </row>
    <row r="46" spans="1:16" s="46" customFormat="1" ht="15">
      <c r="A46" s="99" t="s">
        <v>81</v>
      </c>
      <c r="B46" s="34" t="s">
        <v>333</v>
      </c>
      <c r="C46" s="186" t="s">
        <v>75</v>
      </c>
      <c r="D46" s="110"/>
      <c r="E46" s="117"/>
      <c r="F46" s="133"/>
      <c r="G46" s="118"/>
      <c r="H46" s="133">
        <v>2</v>
      </c>
      <c r="I46" s="118"/>
      <c r="J46" s="129"/>
      <c r="K46" s="111"/>
      <c r="L46" s="17">
        <f t="shared" si="5"/>
        <v>2</v>
      </c>
      <c r="M46" s="159" t="s">
        <v>367</v>
      </c>
      <c r="N46" s="37"/>
      <c r="O46" s="36" t="s">
        <v>82</v>
      </c>
      <c r="P46" s="18" t="s">
        <v>83</v>
      </c>
    </row>
    <row r="47" spans="1:16" s="46" customFormat="1" ht="15">
      <c r="A47" s="99" t="s">
        <v>82</v>
      </c>
      <c r="B47" s="34" t="s">
        <v>334</v>
      </c>
      <c r="C47" s="153" t="s">
        <v>75</v>
      </c>
      <c r="D47" s="110"/>
      <c r="E47" s="117"/>
      <c r="F47" s="133"/>
      <c r="G47" s="118"/>
      <c r="H47" s="133"/>
      <c r="I47" s="118">
        <v>1</v>
      </c>
      <c r="J47" s="129"/>
      <c r="K47" s="111"/>
      <c r="L47" s="17">
        <f t="shared" si="5"/>
        <v>1</v>
      </c>
      <c r="M47" s="159" t="s">
        <v>10</v>
      </c>
      <c r="N47" s="37"/>
      <c r="O47" s="36"/>
      <c r="P47" s="18" t="s">
        <v>83</v>
      </c>
    </row>
    <row r="48" spans="1:16" s="46" customFormat="1" ht="15">
      <c r="A48" s="99" t="s">
        <v>84</v>
      </c>
      <c r="B48" s="36" t="s">
        <v>335</v>
      </c>
      <c r="C48" s="39" t="s">
        <v>85</v>
      </c>
      <c r="D48" s="100"/>
      <c r="E48" s="118"/>
      <c r="F48" s="133">
        <v>2</v>
      </c>
      <c r="G48" s="118"/>
      <c r="H48" s="126"/>
      <c r="I48" s="101"/>
      <c r="J48" s="129"/>
      <c r="K48" s="111"/>
      <c r="L48" s="17">
        <f t="shared" si="5"/>
        <v>2</v>
      </c>
      <c r="M48" s="159" t="s">
        <v>367</v>
      </c>
      <c r="N48" s="37" t="s">
        <v>70</v>
      </c>
      <c r="O48" s="36"/>
      <c r="P48" s="18" t="s">
        <v>86</v>
      </c>
    </row>
    <row r="49" spans="1:16" s="46" customFormat="1" ht="15">
      <c r="A49" s="99" t="s">
        <v>87</v>
      </c>
      <c r="B49" s="36" t="s">
        <v>336</v>
      </c>
      <c r="C49" s="153" t="s">
        <v>274</v>
      </c>
      <c r="D49" s="110"/>
      <c r="E49" s="117"/>
      <c r="F49" s="133">
        <v>3</v>
      </c>
      <c r="G49" s="118"/>
      <c r="H49" s="126"/>
      <c r="I49" s="101"/>
      <c r="J49" s="129"/>
      <c r="K49" s="111"/>
      <c r="L49" s="17">
        <f t="shared" si="5"/>
        <v>3</v>
      </c>
      <c r="M49" s="159" t="s">
        <v>367</v>
      </c>
      <c r="N49" s="37"/>
      <c r="O49" s="36" t="s">
        <v>88</v>
      </c>
      <c r="P49" s="18" t="s">
        <v>276</v>
      </c>
    </row>
    <row r="50" spans="1:16" s="46" customFormat="1" ht="15">
      <c r="A50" s="99" t="s">
        <v>88</v>
      </c>
      <c r="B50" s="36" t="s">
        <v>337</v>
      </c>
      <c r="C50" s="153" t="s">
        <v>44</v>
      </c>
      <c r="D50" s="110"/>
      <c r="E50" s="117"/>
      <c r="F50" s="133"/>
      <c r="G50" s="118">
        <v>2</v>
      </c>
      <c r="H50" s="126"/>
      <c r="I50" s="101"/>
      <c r="J50" s="129"/>
      <c r="K50" s="111"/>
      <c r="L50" s="17">
        <f t="shared" si="5"/>
        <v>2</v>
      </c>
      <c r="M50" s="159" t="s">
        <v>10</v>
      </c>
      <c r="N50" s="37"/>
      <c r="O50" s="36"/>
      <c r="P50" s="18" t="s">
        <v>276</v>
      </c>
    </row>
    <row r="51" spans="1:16" s="46" customFormat="1" ht="25.5">
      <c r="A51" s="99" t="s">
        <v>89</v>
      </c>
      <c r="B51" s="36" t="s">
        <v>338</v>
      </c>
      <c r="C51" s="59" t="s">
        <v>376</v>
      </c>
      <c r="D51" s="110"/>
      <c r="E51" s="111"/>
      <c r="F51" s="126"/>
      <c r="G51" s="101">
        <v>4</v>
      </c>
      <c r="H51" s="129"/>
      <c r="I51" s="111"/>
      <c r="J51" s="129"/>
      <c r="K51" s="111"/>
      <c r="L51" s="17">
        <f t="shared" si="5"/>
        <v>4</v>
      </c>
      <c r="M51" s="159" t="s">
        <v>10</v>
      </c>
      <c r="N51" s="37"/>
      <c r="O51" s="36"/>
      <c r="P51" s="18" t="s">
        <v>90</v>
      </c>
    </row>
    <row r="52" spans="1:16" s="54" customFormat="1" ht="25.5">
      <c r="A52" s="99" t="s">
        <v>91</v>
      </c>
      <c r="B52" s="34" t="s">
        <v>92</v>
      </c>
      <c r="C52" s="59" t="s">
        <v>377</v>
      </c>
      <c r="D52" s="110"/>
      <c r="E52" s="111"/>
      <c r="F52" s="126"/>
      <c r="G52" s="101"/>
      <c r="H52" s="126"/>
      <c r="I52" s="101">
        <v>8</v>
      </c>
      <c r="J52" s="129"/>
      <c r="K52" s="111"/>
      <c r="L52" s="17">
        <f t="shared" si="5"/>
        <v>8</v>
      </c>
      <c r="M52" s="159" t="s">
        <v>10</v>
      </c>
      <c r="N52" s="37" t="s">
        <v>89</v>
      </c>
      <c r="O52" s="36"/>
      <c r="P52" s="18" t="s">
        <v>93</v>
      </c>
    </row>
    <row r="53" spans="1:16" s="46" customFormat="1" ht="15">
      <c r="A53" s="144"/>
      <c r="B53" s="43" t="s">
        <v>94</v>
      </c>
      <c r="C53" s="44"/>
      <c r="D53" s="107">
        <f aca="true" t="shared" si="6" ref="D53:K53">SUMIF($M34:$M52,"&lt;&gt;A",D34:D52)</f>
        <v>2</v>
      </c>
      <c r="E53" s="108">
        <f t="shared" si="6"/>
        <v>0</v>
      </c>
      <c r="F53" s="130">
        <f t="shared" si="6"/>
        <v>10</v>
      </c>
      <c r="G53" s="108">
        <f t="shared" si="6"/>
        <v>11</v>
      </c>
      <c r="H53" s="130">
        <f>SUM(H34:H52)</f>
        <v>5</v>
      </c>
      <c r="I53" s="108">
        <f t="shared" si="6"/>
        <v>14</v>
      </c>
      <c r="J53" s="130">
        <f t="shared" si="6"/>
        <v>0</v>
      </c>
      <c r="K53" s="108">
        <f t="shared" si="6"/>
        <v>0</v>
      </c>
      <c r="L53" s="45">
        <f>SUM(L34:L52)</f>
        <v>42</v>
      </c>
      <c r="M53" s="162"/>
      <c r="N53" s="37"/>
      <c r="O53" s="36"/>
      <c r="P53" s="18"/>
    </row>
    <row r="54" spans="1:16" s="46" customFormat="1" ht="19.5" customHeight="1">
      <c r="A54" s="49"/>
      <c r="B54" s="21" t="s">
        <v>95</v>
      </c>
      <c r="C54" s="22"/>
      <c r="D54" s="102"/>
      <c r="E54" s="103"/>
      <c r="F54" s="127"/>
      <c r="G54" s="103"/>
      <c r="H54" s="127"/>
      <c r="I54" s="103"/>
      <c r="J54" s="127"/>
      <c r="K54" s="103"/>
      <c r="L54" s="22"/>
      <c r="M54" s="160"/>
      <c r="N54" s="23"/>
      <c r="O54" s="24"/>
      <c r="P54" s="25"/>
    </row>
    <row r="55" spans="1:16" s="46" customFormat="1" ht="19.5" customHeight="1">
      <c r="A55" s="50"/>
      <c r="B55" s="28" t="s">
        <v>96</v>
      </c>
      <c r="C55" s="29"/>
      <c r="D55" s="104"/>
      <c r="E55" s="105"/>
      <c r="F55" s="128"/>
      <c r="G55" s="105"/>
      <c r="H55" s="128"/>
      <c r="I55" s="105"/>
      <c r="J55" s="128"/>
      <c r="K55" s="105"/>
      <c r="L55" s="29"/>
      <c r="M55" s="161"/>
      <c r="N55" s="30"/>
      <c r="O55" s="31"/>
      <c r="P55" s="32"/>
    </row>
    <row r="56" spans="1:16" s="46" customFormat="1" ht="15" customHeight="1">
      <c r="A56" s="99" t="s">
        <v>97</v>
      </c>
      <c r="B56" s="36" t="s">
        <v>339</v>
      </c>
      <c r="C56" s="154" t="s">
        <v>30</v>
      </c>
      <c r="D56" s="109">
        <v>2</v>
      </c>
      <c r="E56" s="114"/>
      <c r="F56" s="132"/>
      <c r="G56" s="114"/>
      <c r="H56" s="132"/>
      <c r="I56" s="114"/>
      <c r="J56" s="132"/>
      <c r="K56" s="114"/>
      <c r="L56" s="17">
        <f>IF(M56&lt;&gt;"A",SUM(D56:K56),0)</f>
        <v>2</v>
      </c>
      <c r="M56" s="159" t="s">
        <v>368</v>
      </c>
      <c r="N56" s="37"/>
      <c r="O56" s="36"/>
      <c r="P56" s="18" t="s">
        <v>281</v>
      </c>
    </row>
    <row r="57" spans="1:16" s="46" customFormat="1" ht="15">
      <c r="A57" s="99" t="s">
        <v>98</v>
      </c>
      <c r="B57" s="36" t="s">
        <v>340</v>
      </c>
      <c r="C57" s="51" t="s">
        <v>99</v>
      </c>
      <c r="D57" s="110"/>
      <c r="E57" s="111"/>
      <c r="F57" s="126"/>
      <c r="G57" s="101">
        <v>2</v>
      </c>
      <c r="H57" s="129"/>
      <c r="I57" s="138"/>
      <c r="J57" s="129"/>
      <c r="K57" s="111"/>
      <c r="L57" s="17">
        <f>IF(M57&lt;&gt;"A",SUM(D57:K57),0)</f>
        <v>2</v>
      </c>
      <c r="M57" s="97" t="s">
        <v>10</v>
      </c>
      <c r="N57" s="37" t="s">
        <v>97</v>
      </c>
      <c r="O57" s="36"/>
      <c r="P57" s="18" t="s">
        <v>100</v>
      </c>
    </row>
    <row r="58" spans="1:16" s="46" customFormat="1" ht="38.25">
      <c r="A58" s="99" t="s">
        <v>101</v>
      </c>
      <c r="B58" s="36" t="s">
        <v>341</v>
      </c>
      <c r="C58" s="38" t="s">
        <v>102</v>
      </c>
      <c r="D58" s="100"/>
      <c r="E58" s="101"/>
      <c r="F58" s="126"/>
      <c r="G58" s="101">
        <v>2</v>
      </c>
      <c r="H58" s="129"/>
      <c r="I58" s="111"/>
      <c r="J58" s="129"/>
      <c r="K58" s="111"/>
      <c r="L58" s="17">
        <f>IF(M58&lt;&gt;"A",SUM(D58:K58),0)</f>
        <v>2</v>
      </c>
      <c r="M58" s="97" t="s">
        <v>10</v>
      </c>
      <c r="N58" s="37" t="s">
        <v>103</v>
      </c>
      <c r="O58" s="36"/>
      <c r="P58" s="18" t="s">
        <v>104</v>
      </c>
    </row>
    <row r="59" spans="1:16" s="46" customFormat="1" ht="15">
      <c r="A59" s="144"/>
      <c r="B59" s="43" t="s">
        <v>34</v>
      </c>
      <c r="C59" s="44"/>
      <c r="D59" s="107">
        <f>SUMIF($M56:$M58,"&lt;&gt;A",D56:D58)</f>
        <v>2</v>
      </c>
      <c r="E59" s="108">
        <f aca="true" t="shared" si="7" ref="E59:K59">SUMIF($M56:$M58,"&lt;&gt;A",E56:E58)</f>
        <v>0</v>
      </c>
      <c r="F59" s="130">
        <f t="shared" si="7"/>
        <v>0</v>
      </c>
      <c r="G59" s="108">
        <f t="shared" si="7"/>
        <v>4</v>
      </c>
      <c r="H59" s="130">
        <f t="shared" si="7"/>
        <v>0</v>
      </c>
      <c r="I59" s="108">
        <f t="shared" si="7"/>
        <v>0</v>
      </c>
      <c r="J59" s="130">
        <f t="shared" si="7"/>
        <v>0</v>
      </c>
      <c r="K59" s="108">
        <f t="shared" si="7"/>
        <v>0</v>
      </c>
      <c r="L59" s="45">
        <f>SUM(L56:L58)</f>
        <v>6</v>
      </c>
      <c r="M59" s="162"/>
      <c r="N59" s="37"/>
      <c r="O59" s="36"/>
      <c r="P59" s="18"/>
    </row>
    <row r="60" spans="1:16" s="46" customFormat="1" ht="19.5" customHeight="1">
      <c r="A60" s="50"/>
      <c r="B60" s="28" t="s">
        <v>105</v>
      </c>
      <c r="C60" s="29"/>
      <c r="D60" s="104"/>
      <c r="E60" s="105"/>
      <c r="F60" s="128"/>
      <c r="G60" s="105"/>
      <c r="H60" s="128"/>
      <c r="I60" s="105"/>
      <c r="J60" s="128"/>
      <c r="K60" s="105"/>
      <c r="L60" s="29"/>
      <c r="M60" s="161"/>
      <c r="N60" s="30"/>
      <c r="O60" s="31"/>
      <c r="P60" s="32"/>
    </row>
    <row r="61" spans="1:16" s="46" customFormat="1" ht="15">
      <c r="A61" s="99" t="s">
        <v>106</v>
      </c>
      <c r="B61" s="36" t="s">
        <v>342</v>
      </c>
      <c r="C61" s="154" t="s">
        <v>107</v>
      </c>
      <c r="D61" s="110"/>
      <c r="E61" s="117"/>
      <c r="F61" s="133">
        <v>2</v>
      </c>
      <c r="G61" s="118"/>
      <c r="H61" s="133"/>
      <c r="I61" s="117"/>
      <c r="J61" s="129"/>
      <c r="K61" s="111"/>
      <c r="L61" s="17">
        <f>IF(M61&lt;&gt;"A",SUM(D61:K61),0)</f>
        <v>2</v>
      </c>
      <c r="M61" s="159" t="s">
        <v>368</v>
      </c>
      <c r="N61" s="37"/>
      <c r="O61" s="36"/>
      <c r="P61" s="18" t="s">
        <v>108</v>
      </c>
    </row>
    <row r="62" spans="1:16" s="46" customFormat="1" ht="15">
      <c r="A62" s="99" t="s">
        <v>109</v>
      </c>
      <c r="B62" s="36" t="s">
        <v>343</v>
      </c>
      <c r="C62" s="154" t="s">
        <v>110</v>
      </c>
      <c r="D62" s="115"/>
      <c r="E62" s="184"/>
      <c r="F62" s="133"/>
      <c r="G62" s="118"/>
      <c r="H62" s="133">
        <v>2</v>
      </c>
      <c r="I62" s="118"/>
      <c r="J62" s="129"/>
      <c r="K62" s="111"/>
      <c r="L62" s="17">
        <f>IF(M62&lt;&gt;"A",SUM(D62:K62),0)</f>
        <v>2</v>
      </c>
      <c r="M62" s="159" t="s">
        <v>367</v>
      </c>
      <c r="N62" s="37"/>
      <c r="O62" s="36"/>
      <c r="P62" s="18" t="s">
        <v>111</v>
      </c>
    </row>
    <row r="63" spans="1:16" s="46" customFormat="1" ht="15" customHeight="1">
      <c r="A63" s="99" t="s">
        <v>112</v>
      </c>
      <c r="B63" s="36" t="s">
        <v>344</v>
      </c>
      <c r="C63" s="52" t="s">
        <v>113</v>
      </c>
      <c r="D63" s="110"/>
      <c r="E63" s="117"/>
      <c r="F63" s="133">
        <v>2</v>
      </c>
      <c r="G63" s="118"/>
      <c r="H63" s="137"/>
      <c r="I63" s="117"/>
      <c r="J63" s="129"/>
      <c r="K63" s="111"/>
      <c r="L63" s="17">
        <f>IF(M63&lt;&gt;"A",SUM(D63:K63),0)</f>
        <v>2</v>
      </c>
      <c r="M63" s="159" t="s">
        <v>367</v>
      </c>
      <c r="N63" s="37"/>
      <c r="O63" s="36"/>
      <c r="P63" s="18" t="s">
        <v>114</v>
      </c>
    </row>
    <row r="64" spans="1:16" ht="15">
      <c r="A64" s="99" t="s">
        <v>115</v>
      </c>
      <c r="B64" s="36" t="s">
        <v>345</v>
      </c>
      <c r="C64" s="154" t="s">
        <v>116</v>
      </c>
      <c r="D64" s="110"/>
      <c r="E64" s="117"/>
      <c r="F64" s="133">
        <v>2</v>
      </c>
      <c r="G64" s="118"/>
      <c r="H64" s="137"/>
      <c r="I64" s="117"/>
      <c r="J64" s="129"/>
      <c r="K64" s="111"/>
      <c r="L64" s="17">
        <f>IF(M64&lt;&gt;"A",SUM(D64:K64),0)</f>
        <v>2</v>
      </c>
      <c r="M64" s="159" t="s">
        <v>367</v>
      </c>
      <c r="N64" s="37"/>
      <c r="O64" s="36"/>
      <c r="P64" s="18" t="s">
        <v>117</v>
      </c>
    </row>
    <row r="65" spans="1:16" s="46" customFormat="1" ht="15">
      <c r="A65" s="144"/>
      <c r="B65" s="43" t="s">
        <v>34</v>
      </c>
      <c r="C65" s="44"/>
      <c r="D65" s="107">
        <f>SUMIF($M61:$M64,"&lt;&gt;A",D61:D64)</f>
        <v>0</v>
      </c>
      <c r="E65" s="108">
        <f aca="true" t="shared" si="8" ref="E65:K65">SUMIF($M61:$M64,"&lt;&gt;A",E61:E64)</f>
        <v>0</v>
      </c>
      <c r="F65" s="130">
        <f t="shared" si="8"/>
        <v>6</v>
      </c>
      <c r="G65" s="108">
        <f t="shared" si="8"/>
        <v>0</v>
      </c>
      <c r="H65" s="130">
        <f t="shared" si="8"/>
        <v>2</v>
      </c>
      <c r="I65" s="108">
        <f t="shared" si="8"/>
        <v>0</v>
      </c>
      <c r="J65" s="130">
        <f t="shared" si="8"/>
        <v>0</v>
      </c>
      <c r="K65" s="108">
        <f t="shared" si="8"/>
        <v>0</v>
      </c>
      <c r="L65" s="45">
        <f>SUM(L61:L64)</f>
        <v>8</v>
      </c>
      <c r="M65" s="162"/>
      <c r="N65" s="37"/>
      <c r="O65" s="36"/>
      <c r="P65" s="18"/>
    </row>
    <row r="66" spans="1:16" s="46" customFormat="1" ht="19.5" customHeight="1">
      <c r="A66" s="50"/>
      <c r="B66" s="28" t="s">
        <v>118</v>
      </c>
      <c r="C66" s="29"/>
      <c r="D66" s="104"/>
      <c r="E66" s="105"/>
      <c r="F66" s="128"/>
      <c r="G66" s="105"/>
      <c r="H66" s="128"/>
      <c r="I66" s="105"/>
      <c r="J66" s="128"/>
      <c r="K66" s="105"/>
      <c r="L66" s="29"/>
      <c r="M66" s="161"/>
      <c r="N66" s="30"/>
      <c r="O66" s="31"/>
      <c r="P66" s="32"/>
    </row>
    <row r="67" spans="1:16" s="46" customFormat="1" ht="25.5">
      <c r="A67" s="99" t="s">
        <v>119</v>
      </c>
      <c r="B67" s="36" t="s">
        <v>346</v>
      </c>
      <c r="C67" s="35" t="s">
        <v>120</v>
      </c>
      <c r="D67" s="110"/>
      <c r="E67" s="111"/>
      <c r="F67" s="126"/>
      <c r="G67" s="101"/>
      <c r="H67" s="126"/>
      <c r="I67" s="101">
        <v>1</v>
      </c>
      <c r="J67" s="126"/>
      <c r="K67" s="101"/>
      <c r="L67" s="17">
        <f aca="true" t="shared" si="9" ref="L67:L78">IF(M67&lt;&gt;"A",SUM(D67:K67),0)</f>
        <v>1</v>
      </c>
      <c r="M67" s="159" t="s">
        <v>10</v>
      </c>
      <c r="N67" s="37"/>
      <c r="O67" s="36"/>
      <c r="P67" s="18" t="s">
        <v>121</v>
      </c>
    </row>
    <row r="68" spans="1:16" s="46" customFormat="1" ht="25.5">
      <c r="A68" s="99" t="s">
        <v>122</v>
      </c>
      <c r="B68" s="36" t="s">
        <v>347</v>
      </c>
      <c r="C68" s="52" t="s">
        <v>123</v>
      </c>
      <c r="D68" s="100"/>
      <c r="E68" s="118"/>
      <c r="F68" s="133">
        <v>2</v>
      </c>
      <c r="G68" s="118"/>
      <c r="H68" s="137"/>
      <c r="I68" s="117"/>
      <c r="J68" s="137"/>
      <c r="K68" s="111"/>
      <c r="L68" s="17">
        <f t="shared" si="9"/>
        <v>2</v>
      </c>
      <c r="M68" s="159" t="s">
        <v>367</v>
      </c>
      <c r="N68" s="37" t="s">
        <v>97</v>
      </c>
      <c r="O68" s="36"/>
      <c r="P68" s="18" t="s">
        <v>124</v>
      </c>
    </row>
    <row r="69" spans="1:16" s="46" customFormat="1" ht="15">
      <c r="A69" s="99" t="s">
        <v>297</v>
      </c>
      <c r="B69" s="36" t="s">
        <v>348</v>
      </c>
      <c r="C69" s="154" t="s">
        <v>49</v>
      </c>
      <c r="D69" s="100"/>
      <c r="E69" s="118"/>
      <c r="F69" s="133">
        <v>1</v>
      </c>
      <c r="G69" s="118"/>
      <c r="H69" s="137"/>
      <c r="I69" s="117"/>
      <c r="J69" s="137"/>
      <c r="K69" s="111"/>
      <c r="L69" s="17">
        <f t="shared" si="9"/>
        <v>1</v>
      </c>
      <c r="M69" s="159" t="s">
        <v>368</v>
      </c>
      <c r="N69" s="37"/>
      <c r="O69" s="36" t="s">
        <v>299</v>
      </c>
      <c r="P69" s="18" t="s">
        <v>298</v>
      </c>
    </row>
    <row r="70" spans="1:16" s="46" customFormat="1" ht="15">
      <c r="A70" s="99" t="s">
        <v>299</v>
      </c>
      <c r="B70" s="36" t="s">
        <v>349</v>
      </c>
      <c r="C70" s="154" t="s">
        <v>49</v>
      </c>
      <c r="D70" s="100"/>
      <c r="E70" s="118"/>
      <c r="F70" s="133"/>
      <c r="G70" s="118">
        <v>1</v>
      </c>
      <c r="H70" s="137"/>
      <c r="I70" s="117"/>
      <c r="J70" s="137"/>
      <c r="K70" s="111"/>
      <c r="L70" s="17">
        <f t="shared" si="9"/>
        <v>1</v>
      </c>
      <c r="M70" s="159" t="s">
        <v>10</v>
      </c>
      <c r="N70" s="37"/>
      <c r="O70" s="36"/>
      <c r="P70" s="18" t="s">
        <v>298</v>
      </c>
    </row>
    <row r="71" spans="1:16" s="46" customFormat="1" ht="38.25">
      <c r="A71" s="99" t="s">
        <v>125</v>
      </c>
      <c r="B71" s="36" t="s">
        <v>350</v>
      </c>
      <c r="C71" s="39" t="s">
        <v>30</v>
      </c>
      <c r="D71" s="110"/>
      <c r="E71" s="117"/>
      <c r="F71" s="133"/>
      <c r="G71" s="118"/>
      <c r="H71" s="133">
        <v>2</v>
      </c>
      <c r="I71" s="118"/>
      <c r="J71" s="137"/>
      <c r="K71" s="111"/>
      <c r="L71" s="17">
        <f t="shared" si="9"/>
        <v>2</v>
      </c>
      <c r="M71" s="159" t="s">
        <v>367</v>
      </c>
      <c r="N71" s="37" t="s">
        <v>126</v>
      </c>
      <c r="O71" s="36"/>
      <c r="P71" s="18" t="s">
        <v>282</v>
      </c>
    </row>
    <row r="72" spans="1:16" s="46" customFormat="1" ht="15">
      <c r="A72" s="99" t="s">
        <v>127</v>
      </c>
      <c r="B72" s="36" t="s">
        <v>351</v>
      </c>
      <c r="C72" s="154" t="s">
        <v>19</v>
      </c>
      <c r="D72" s="110"/>
      <c r="E72" s="117"/>
      <c r="F72" s="133">
        <v>2</v>
      </c>
      <c r="G72" s="118"/>
      <c r="H72" s="133"/>
      <c r="I72" s="118"/>
      <c r="J72" s="137"/>
      <c r="K72" s="111"/>
      <c r="L72" s="17">
        <f t="shared" si="9"/>
        <v>2</v>
      </c>
      <c r="M72" s="159" t="s">
        <v>368</v>
      </c>
      <c r="N72" s="37"/>
      <c r="O72" s="36"/>
      <c r="P72" s="18" t="s">
        <v>128</v>
      </c>
    </row>
    <row r="73" spans="1:16" s="46" customFormat="1" ht="25.5">
      <c r="A73" s="99" t="s">
        <v>129</v>
      </c>
      <c r="B73" s="36" t="s">
        <v>352</v>
      </c>
      <c r="C73" s="154" t="s">
        <v>30</v>
      </c>
      <c r="D73" s="110"/>
      <c r="E73" s="117"/>
      <c r="F73" s="137"/>
      <c r="G73" s="117"/>
      <c r="H73" s="133">
        <v>2</v>
      </c>
      <c r="I73" s="118"/>
      <c r="J73" s="137"/>
      <c r="K73" s="111"/>
      <c r="L73" s="17">
        <f t="shared" si="9"/>
        <v>2</v>
      </c>
      <c r="M73" s="159" t="s">
        <v>367</v>
      </c>
      <c r="N73" s="53" t="s">
        <v>31</v>
      </c>
      <c r="O73" s="36"/>
      <c r="P73" s="18" t="s">
        <v>130</v>
      </c>
    </row>
    <row r="74" spans="1:16" s="46" customFormat="1" ht="15">
      <c r="A74" s="99" t="s">
        <v>131</v>
      </c>
      <c r="B74" s="36" t="s">
        <v>353</v>
      </c>
      <c r="C74" s="52" t="s">
        <v>132</v>
      </c>
      <c r="D74" s="110"/>
      <c r="E74" s="117"/>
      <c r="F74" s="137"/>
      <c r="G74" s="117"/>
      <c r="H74" s="133">
        <v>2</v>
      </c>
      <c r="I74" s="118"/>
      <c r="J74" s="137"/>
      <c r="K74" s="111"/>
      <c r="L74" s="17">
        <f t="shared" si="9"/>
        <v>2</v>
      </c>
      <c r="M74" s="159" t="s">
        <v>368</v>
      </c>
      <c r="N74" s="55" t="s">
        <v>127</v>
      </c>
      <c r="O74" s="36"/>
      <c r="P74" s="18" t="s">
        <v>133</v>
      </c>
    </row>
    <row r="75" spans="1:16" s="46" customFormat="1" ht="15">
      <c r="A75" s="99" t="s">
        <v>134</v>
      </c>
      <c r="B75" s="36" t="s">
        <v>354</v>
      </c>
      <c r="C75" s="154" t="s">
        <v>22</v>
      </c>
      <c r="D75" s="110"/>
      <c r="E75" s="117"/>
      <c r="F75" s="133">
        <v>2</v>
      </c>
      <c r="G75" s="118"/>
      <c r="H75" s="133"/>
      <c r="I75" s="118"/>
      <c r="J75" s="137"/>
      <c r="K75" s="111"/>
      <c r="L75" s="17">
        <f t="shared" si="9"/>
        <v>2</v>
      </c>
      <c r="M75" s="159" t="s">
        <v>367</v>
      </c>
      <c r="N75" s="55" t="s">
        <v>97</v>
      </c>
      <c r="O75" s="36"/>
      <c r="P75" s="18" t="s">
        <v>294</v>
      </c>
    </row>
    <row r="76" spans="1:16" s="46" customFormat="1" ht="15">
      <c r="A76" s="99" t="s">
        <v>135</v>
      </c>
      <c r="B76" s="36" t="s">
        <v>355</v>
      </c>
      <c r="C76" s="154" t="s">
        <v>22</v>
      </c>
      <c r="D76" s="110"/>
      <c r="E76" s="117"/>
      <c r="F76" s="133"/>
      <c r="G76" s="118"/>
      <c r="H76" s="133">
        <v>1</v>
      </c>
      <c r="I76" s="118"/>
      <c r="J76" s="137"/>
      <c r="K76" s="111"/>
      <c r="L76" s="17">
        <f t="shared" si="9"/>
        <v>1</v>
      </c>
      <c r="M76" s="159" t="s">
        <v>367</v>
      </c>
      <c r="N76" s="37" t="s">
        <v>134</v>
      </c>
      <c r="O76" s="36"/>
      <c r="P76" s="18" t="s">
        <v>295</v>
      </c>
    </row>
    <row r="77" spans="1:16" s="46" customFormat="1" ht="25.5">
      <c r="A77" s="99" t="s">
        <v>136</v>
      </c>
      <c r="B77" s="36" t="s">
        <v>338</v>
      </c>
      <c r="C77" s="59" t="s">
        <v>376</v>
      </c>
      <c r="D77" s="110"/>
      <c r="E77" s="111"/>
      <c r="F77" s="126"/>
      <c r="G77" s="101">
        <v>4</v>
      </c>
      <c r="H77" s="126"/>
      <c r="I77" s="101"/>
      <c r="J77" s="129"/>
      <c r="K77" s="111"/>
      <c r="L77" s="17">
        <f t="shared" si="9"/>
        <v>4</v>
      </c>
      <c r="M77" s="159" t="s">
        <v>10</v>
      </c>
      <c r="N77" s="37"/>
      <c r="O77" s="36"/>
      <c r="P77" s="18" t="s">
        <v>90</v>
      </c>
    </row>
    <row r="78" spans="1:16" s="46" customFormat="1" ht="25.5">
      <c r="A78" s="99" t="s">
        <v>137</v>
      </c>
      <c r="B78" s="34" t="s">
        <v>92</v>
      </c>
      <c r="C78" s="59" t="s">
        <v>377</v>
      </c>
      <c r="D78" s="110"/>
      <c r="E78" s="111"/>
      <c r="F78" s="126"/>
      <c r="G78" s="101"/>
      <c r="H78" s="126"/>
      <c r="I78" s="101">
        <v>8</v>
      </c>
      <c r="J78" s="129"/>
      <c r="K78" s="111"/>
      <c r="L78" s="17">
        <f t="shared" si="9"/>
        <v>8</v>
      </c>
      <c r="M78" s="159" t="s">
        <v>10</v>
      </c>
      <c r="N78" s="55" t="s">
        <v>136</v>
      </c>
      <c r="O78" s="36"/>
      <c r="P78" s="18" t="s">
        <v>93</v>
      </c>
    </row>
    <row r="79" spans="1:16" s="46" customFormat="1" ht="15">
      <c r="A79" s="144"/>
      <c r="B79" s="43" t="s">
        <v>34</v>
      </c>
      <c r="C79" s="44"/>
      <c r="D79" s="107">
        <f>SUMIF($M67:$M78,"&lt;&gt;A",D67:D78)</f>
        <v>0</v>
      </c>
      <c r="E79" s="108">
        <f aca="true" t="shared" si="10" ref="E79:K79">SUMIF($M67:$M78,"&lt;&gt;A",E67:E78)</f>
        <v>0</v>
      </c>
      <c r="F79" s="130">
        <f t="shared" si="10"/>
        <v>7</v>
      </c>
      <c r="G79" s="108">
        <f t="shared" si="10"/>
        <v>5</v>
      </c>
      <c r="H79" s="130">
        <f t="shared" si="10"/>
        <v>7</v>
      </c>
      <c r="I79" s="108">
        <f t="shared" si="10"/>
        <v>9</v>
      </c>
      <c r="J79" s="130">
        <f t="shared" si="10"/>
        <v>0</v>
      </c>
      <c r="K79" s="108">
        <f t="shared" si="10"/>
        <v>0</v>
      </c>
      <c r="L79" s="45">
        <f>SUM(L67:L78)</f>
        <v>28</v>
      </c>
      <c r="M79" s="162"/>
      <c r="N79" s="37"/>
      <c r="O79" s="36"/>
      <c r="P79" s="18"/>
    </row>
    <row r="80" spans="1:16" s="46" customFormat="1" ht="15">
      <c r="A80" s="144"/>
      <c r="B80" s="43" t="s">
        <v>138</v>
      </c>
      <c r="C80" s="44"/>
      <c r="D80" s="107">
        <f aca="true" t="shared" si="11" ref="D80:L80">D59+D65+D79</f>
        <v>2</v>
      </c>
      <c r="E80" s="108">
        <f t="shared" si="11"/>
        <v>0</v>
      </c>
      <c r="F80" s="130">
        <f t="shared" si="11"/>
        <v>13</v>
      </c>
      <c r="G80" s="108">
        <f t="shared" si="11"/>
        <v>9</v>
      </c>
      <c r="H80" s="130">
        <f t="shared" si="11"/>
        <v>9</v>
      </c>
      <c r="I80" s="108">
        <f t="shared" si="11"/>
        <v>9</v>
      </c>
      <c r="J80" s="130">
        <f t="shared" si="11"/>
        <v>0</v>
      </c>
      <c r="K80" s="108">
        <f t="shared" si="11"/>
        <v>0</v>
      </c>
      <c r="L80" s="45">
        <f t="shared" si="11"/>
        <v>42</v>
      </c>
      <c r="M80" s="162"/>
      <c r="N80" s="37"/>
      <c r="O80" s="36"/>
      <c r="P80" s="18"/>
    </row>
    <row r="81" spans="1:16" ht="19.5" customHeight="1">
      <c r="A81" s="27"/>
      <c r="B81" s="28" t="s">
        <v>139</v>
      </c>
      <c r="C81" s="29"/>
      <c r="D81" s="104"/>
      <c r="E81" s="105"/>
      <c r="F81" s="128"/>
      <c r="G81" s="105"/>
      <c r="H81" s="128"/>
      <c r="I81" s="105"/>
      <c r="J81" s="128"/>
      <c r="K81" s="105"/>
      <c r="L81" s="29"/>
      <c r="M81" s="161"/>
      <c r="N81" s="30"/>
      <c r="O81" s="31"/>
      <c r="P81" s="32"/>
    </row>
    <row r="82" spans="1:16" ht="15">
      <c r="A82" s="99" t="s">
        <v>140</v>
      </c>
      <c r="B82" s="36" t="s">
        <v>141</v>
      </c>
      <c r="C82" s="154" t="s">
        <v>142</v>
      </c>
      <c r="D82" s="116"/>
      <c r="E82" s="117"/>
      <c r="F82" s="133">
        <v>2</v>
      </c>
      <c r="G82" s="118"/>
      <c r="H82" s="133"/>
      <c r="I82" s="117"/>
      <c r="J82" s="143" t="s">
        <v>143</v>
      </c>
      <c r="K82" s="117"/>
      <c r="L82" s="17">
        <f aca="true" t="shared" si="12" ref="L82:L113">IF(M82&lt;&gt;"A",SUM(D82:K82),0)</f>
        <v>2</v>
      </c>
      <c r="M82" s="159" t="s">
        <v>368</v>
      </c>
      <c r="N82" s="37"/>
      <c r="O82" s="36"/>
      <c r="P82" s="18" t="s">
        <v>144</v>
      </c>
    </row>
    <row r="83" spans="1:16" ht="14.25">
      <c r="A83" s="99" t="s">
        <v>145</v>
      </c>
      <c r="B83" s="36" t="s">
        <v>146</v>
      </c>
      <c r="C83" s="52" t="s">
        <v>147</v>
      </c>
      <c r="D83" s="109"/>
      <c r="E83" s="118"/>
      <c r="F83" s="133"/>
      <c r="G83" s="118">
        <v>2</v>
      </c>
      <c r="H83" s="133"/>
      <c r="I83" s="118" t="s">
        <v>143</v>
      </c>
      <c r="J83" s="133"/>
      <c r="K83" s="118" t="s">
        <v>143</v>
      </c>
      <c r="L83" s="56">
        <f t="shared" si="12"/>
        <v>2</v>
      </c>
      <c r="M83" s="97" t="s">
        <v>10</v>
      </c>
      <c r="N83" s="37"/>
      <c r="O83" s="36"/>
      <c r="P83" s="18" t="s">
        <v>360</v>
      </c>
    </row>
    <row r="84" spans="1:16" ht="15">
      <c r="A84" s="99" t="s">
        <v>148</v>
      </c>
      <c r="B84" s="36" t="s">
        <v>149</v>
      </c>
      <c r="C84" s="52" t="s">
        <v>150</v>
      </c>
      <c r="D84" s="116"/>
      <c r="E84" s="117"/>
      <c r="F84" s="133">
        <v>2</v>
      </c>
      <c r="G84" s="118"/>
      <c r="H84" s="133" t="s">
        <v>143</v>
      </c>
      <c r="I84" s="117"/>
      <c r="J84" s="133" t="s">
        <v>143</v>
      </c>
      <c r="K84" s="117"/>
      <c r="L84" s="56">
        <f t="shared" si="12"/>
        <v>2</v>
      </c>
      <c r="M84" s="97" t="s">
        <v>368</v>
      </c>
      <c r="N84" s="55" t="s">
        <v>39</v>
      </c>
      <c r="O84" s="36"/>
      <c r="P84" s="18" t="s">
        <v>283</v>
      </c>
    </row>
    <row r="85" spans="1:16" ht="15">
      <c r="A85" s="99" t="s">
        <v>151</v>
      </c>
      <c r="B85" s="36" t="s">
        <v>152</v>
      </c>
      <c r="C85" s="154" t="s">
        <v>153</v>
      </c>
      <c r="D85" s="116"/>
      <c r="E85" s="117"/>
      <c r="F85" s="133"/>
      <c r="G85" s="117"/>
      <c r="H85" s="133">
        <v>2</v>
      </c>
      <c r="I85" s="118"/>
      <c r="J85" s="133"/>
      <c r="K85" s="117"/>
      <c r="L85" s="56">
        <f t="shared" si="12"/>
        <v>2</v>
      </c>
      <c r="M85" s="97" t="s">
        <v>368</v>
      </c>
      <c r="N85" s="37"/>
      <c r="O85" s="36"/>
      <c r="P85" s="18" t="s">
        <v>154</v>
      </c>
    </row>
    <row r="86" spans="1:16" ht="15">
      <c r="A86" s="99" t="s">
        <v>155</v>
      </c>
      <c r="B86" s="36" t="s">
        <v>156</v>
      </c>
      <c r="C86" s="52" t="s">
        <v>157</v>
      </c>
      <c r="D86" s="109"/>
      <c r="E86" s="118"/>
      <c r="F86" s="133"/>
      <c r="G86" s="117"/>
      <c r="H86" s="133">
        <v>3</v>
      </c>
      <c r="I86" s="118"/>
      <c r="J86" s="133"/>
      <c r="K86" s="117"/>
      <c r="L86" s="56">
        <f t="shared" si="12"/>
        <v>3</v>
      </c>
      <c r="M86" s="97" t="s">
        <v>367</v>
      </c>
      <c r="N86" s="37"/>
      <c r="O86" s="36"/>
      <c r="P86" s="18" t="s">
        <v>158</v>
      </c>
    </row>
    <row r="87" spans="1:16" ht="15">
      <c r="A87" s="99" t="s">
        <v>159</v>
      </c>
      <c r="B87" s="36" t="s">
        <v>160</v>
      </c>
      <c r="C87" s="154" t="s">
        <v>161</v>
      </c>
      <c r="D87" s="109"/>
      <c r="E87" s="118"/>
      <c r="F87" s="133"/>
      <c r="G87" s="117"/>
      <c r="H87" s="133">
        <v>2</v>
      </c>
      <c r="I87" s="118"/>
      <c r="J87" s="133"/>
      <c r="K87" s="117"/>
      <c r="L87" s="56">
        <f t="shared" si="12"/>
        <v>2</v>
      </c>
      <c r="M87" s="97" t="s">
        <v>367</v>
      </c>
      <c r="N87" s="37"/>
      <c r="O87" s="36"/>
      <c r="P87" s="18" t="s">
        <v>162</v>
      </c>
    </row>
    <row r="88" spans="1:16" ht="15">
      <c r="A88" s="99" t="s">
        <v>163</v>
      </c>
      <c r="B88" s="36" t="s">
        <v>164</v>
      </c>
      <c r="C88" s="154" t="s">
        <v>161</v>
      </c>
      <c r="D88" s="109"/>
      <c r="E88" s="117"/>
      <c r="F88" s="133">
        <v>2</v>
      </c>
      <c r="G88" s="118"/>
      <c r="H88" s="133"/>
      <c r="I88" s="117"/>
      <c r="J88" s="133" t="s">
        <v>143</v>
      </c>
      <c r="K88" s="117"/>
      <c r="L88" s="56">
        <f t="shared" si="12"/>
        <v>2</v>
      </c>
      <c r="M88" s="97" t="s">
        <v>367</v>
      </c>
      <c r="N88" s="37"/>
      <c r="O88" s="36"/>
      <c r="P88" s="18" t="s">
        <v>165</v>
      </c>
    </row>
    <row r="89" spans="1:16" ht="15">
      <c r="A89" s="99" t="s">
        <v>166</v>
      </c>
      <c r="B89" s="34" t="s">
        <v>167</v>
      </c>
      <c r="C89" s="52" t="s">
        <v>168</v>
      </c>
      <c r="D89" s="109"/>
      <c r="E89" s="117"/>
      <c r="F89" s="133"/>
      <c r="G89" s="117"/>
      <c r="H89" s="133">
        <v>2</v>
      </c>
      <c r="I89" s="118"/>
      <c r="J89" s="133"/>
      <c r="K89" s="117"/>
      <c r="L89" s="56">
        <f t="shared" si="12"/>
        <v>2</v>
      </c>
      <c r="M89" s="97" t="s">
        <v>367</v>
      </c>
      <c r="N89" s="37"/>
      <c r="O89" s="36"/>
      <c r="P89" s="18" t="s">
        <v>169</v>
      </c>
    </row>
    <row r="90" spans="1:16" ht="24.75" customHeight="1">
      <c r="A90" s="99" t="s">
        <v>170</v>
      </c>
      <c r="B90" s="34" t="s">
        <v>356</v>
      </c>
      <c r="C90" s="154" t="s">
        <v>171</v>
      </c>
      <c r="D90" s="109"/>
      <c r="E90" s="118"/>
      <c r="F90" s="133"/>
      <c r="G90" s="117"/>
      <c r="H90" s="133">
        <v>2</v>
      </c>
      <c r="I90" s="118"/>
      <c r="J90" s="133"/>
      <c r="K90" s="117"/>
      <c r="L90" s="56">
        <f t="shared" si="12"/>
        <v>2</v>
      </c>
      <c r="M90" s="97" t="s">
        <v>367</v>
      </c>
      <c r="N90" s="37"/>
      <c r="O90" s="36"/>
      <c r="P90" s="18" t="s">
        <v>284</v>
      </c>
    </row>
    <row r="91" spans="1:16" ht="24.75" customHeight="1">
      <c r="A91" s="99" t="s">
        <v>300</v>
      </c>
      <c r="B91" s="34" t="s">
        <v>357</v>
      </c>
      <c r="C91" s="154" t="s">
        <v>171</v>
      </c>
      <c r="D91" s="109"/>
      <c r="E91" s="118"/>
      <c r="F91" s="133"/>
      <c r="G91" s="117"/>
      <c r="H91" s="133"/>
      <c r="I91" s="118">
        <v>1</v>
      </c>
      <c r="J91" s="133"/>
      <c r="K91" s="117"/>
      <c r="L91" s="56">
        <f t="shared" si="12"/>
        <v>1</v>
      </c>
      <c r="M91" s="97" t="s">
        <v>10</v>
      </c>
      <c r="N91" s="37"/>
      <c r="O91" s="36"/>
      <c r="P91" s="18" t="s">
        <v>284</v>
      </c>
    </row>
    <row r="92" spans="1:16" ht="15">
      <c r="A92" s="99" t="s">
        <v>172</v>
      </c>
      <c r="B92" s="34" t="s">
        <v>173</v>
      </c>
      <c r="C92" s="154" t="s">
        <v>174</v>
      </c>
      <c r="D92" s="109"/>
      <c r="E92" s="117"/>
      <c r="F92" s="133"/>
      <c r="G92" s="117"/>
      <c r="H92" s="133">
        <v>2</v>
      </c>
      <c r="I92" s="118"/>
      <c r="J92" s="133"/>
      <c r="K92" s="117"/>
      <c r="L92" s="56">
        <f t="shared" si="12"/>
        <v>2</v>
      </c>
      <c r="M92" s="97" t="s">
        <v>367</v>
      </c>
      <c r="N92" s="37"/>
      <c r="O92" s="36"/>
      <c r="P92" s="18" t="s">
        <v>175</v>
      </c>
    </row>
    <row r="93" spans="1:16" ht="15">
      <c r="A93" s="99" t="s">
        <v>176</v>
      </c>
      <c r="B93" s="34" t="s">
        <v>177</v>
      </c>
      <c r="C93" s="52" t="s">
        <v>178</v>
      </c>
      <c r="D93" s="109"/>
      <c r="E93" s="117"/>
      <c r="F93" s="133"/>
      <c r="G93" s="117"/>
      <c r="H93" s="133">
        <v>3</v>
      </c>
      <c r="I93" s="118"/>
      <c r="J93" s="133"/>
      <c r="K93" s="117"/>
      <c r="L93" s="56">
        <f t="shared" si="12"/>
        <v>3</v>
      </c>
      <c r="M93" s="97" t="s">
        <v>368</v>
      </c>
      <c r="N93" s="37"/>
      <c r="O93" s="36"/>
      <c r="P93" s="18" t="s">
        <v>179</v>
      </c>
    </row>
    <row r="94" spans="1:16" ht="15">
      <c r="A94" s="99" t="s">
        <v>180</v>
      </c>
      <c r="B94" s="34" t="s">
        <v>181</v>
      </c>
      <c r="C94" s="39" t="s">
        <v>182</v>
      </c>
      <c r="D94" s="100"/>
      <c r="E94" s="101"/>
      <c r="F94" s="133"/>
      <c r="G94" s="118"/>
      <c r="H94" s="133">
        <v>2</v>
      </c>
      <c r="I94" s="101"/>
      <c r="J94" s="129"/>
      <c r="K94" s="111"/>
      <c r="L94" s="17">
        <f t="shared" si="12"/>
        <v>2</v>
      </c>
      <c r="M94" s="159" t="s">
        <v>368</v>
      </c>
      <c r="N94" s="37"/>
      <c r="O94" s="36"/>
      <c r="P94" s="18" t="s">
        <v>183</v>
      </c>
    </row>
    <row r="95" spans="1:16" ht="15">
      <c r="A95" s="99" t="s">
        <v>184</v>
      </c>
      <c r="B95" s="34" t="s">
        <v>185</v>
      </c>
      <c r="C95" s="39" t="s">
        <v>182</v>
      </c>
      <c r="D95" s="109"/>
      <c r="E95" s="117"/>
      <c r="F95" s="133"/>
      <c r="G95" s="117"/>
      <c r="H95" s="133">
        <v>2</v>
      </c>
      <c r="I95" s="118"/>
      <c r="J95" s="133"/>
      <c r="K95" s="117"/>
      <c r="L95" s="56">
        <f t="shared" si="12"/>
        <v>2</v>
      </c>
      <c r="M95" s="97" t="s">
        <v>367</v>
      </c>
      <c r="N95" s="37"/>
      <c r="O95" s="36"/>
      <c r="P95" s="18" t="s">
        <v>186</v>
      </c>
    </row>
    <row r="96" spans="1:16" s="58" customFormat="1" ht="30.75" customHeight="1">
      <c r="A96" s="145" t="s">
        <v>187</v>
      </c>
      <c r="B96" s="34" t="s">
        <v>188</v>
      </c>
      <c r="C96" s="154" t="s">
        <v>189</v>
      </c>
      <c r="D96" s="119"/>
      <c r="E96" s="120"/>
      <c r="F96" s="134"/>
      <c r="G96" s="120"/>
      <c r="H96" s="133">
        <v>2</v>
      </c>
      <c r="I96" s="140"/>
      <c r="J96" s="134"/>
      <c r="K96" s="120"/>
      <c r="L96" s="57">
        <f t="shared" si="12"/>
        <v>2</v>
      </c>
      <c r="M96" s="163" t="s">
        <v>367</v>
      </c>
      <c r="N96" s="37"/>
      <c r="O96" s="34"/>
      <c r="P96" s="18" t="s">
        <v>285</v>
      </c>
    </row>
    <row r="97" spans="1:16" ht="15">
      <c r="A97" s="99" t="s">
        <v>190</v>
      </c>
      <c r="B97" s="34" t="s">
        <v>191</v>
      </c>
      <c r="C97" s="154" t="s">
        <v>192</v>
      </c>
      <c r="D97" s="109"/>
      <c r="E97" s="118"/>
      <c r="F97" s="133"/>
      <c r="G97" s="117"/>
      <c r="H97" s="133">
        <v>2</v>
      </c>
      <c r="I97" s="118"/>
      <c r="J97" s="133"/>
      <c r="K97" s="117"/>
      <c r="L97" s="56">
        <f t="shared" si="12"/>
        <v>2</v>
      </c>
      <c r="M97" s="97" t="s">
        <v>367</v>
      </c>
      <c r="N97" s="37"/>
      <c r="O97" s="36"/>
      <c r="P97" s="18" t="s">
        <v>193</v>
      </c>
    </row>
    <row r="98" spans="1:16" ht="25.5">
      <c r="A98" s="99" t="s">
        <v>194</v>
      </c>
      <c r="B98" s="34" t="s">
        <v>358</v>
      </c>
      <c r="C98" s="52" t="s">
        <v>195</v>
      </c>
      <c r="D98" s="109"/>
      <c r="E98" s="118"/>
      <c r="F98" s="133"/>
      <c r="G98" s="117"/>
      <c r="H98" s="133">
        <v>2</v>
      </c>
      <c r="I98" s="118"/>
      <c r="J98" s="133"/>
      <c r="K98" s="117"/>
      <c r="L98" s="56">
        <f t="shared" si="12"/>
        <v>2</v>
      </c>
      <c r="M98" s="97" t="s">
        <v>367</v>
      </c>
      <c r="N98" s="37"/>
      <c r="O98" s="36"/>
      <c r="P98" s="18" t="s">
        <v>196</v>
      </c>
    </row>
    <row r="99" spans="1:16" ht="25.5">
      <c r="A99" s="99" t="s">
        <v>197</v>
      </c>
      <c r="B99" s="34" t="s">
        <v>359</v>
      </c>
      <c r="C99" s="52" t="s">
        <v>195</v>
      </c>
      <c r="D99" s="109"/>
      <c r="E99" s="118"/>
      <c r="F99" s="133"/>
      <c r="G99" s="117"/>
      <c r="H99" s="133"/>
      <c r="I99" s="118">
        <v>1</v>
      </c>
      <c r="J99" s="133"/>
      <c r="K99" s="117"/>
      <c r="L99" s="56">
        <f t="shared" si="12"/>
        <v>1</v>
      </c>
      <c r="M99" s="97" t="s">
        <v>10</v>
      </c>
      <c r="N99" s="37"/>
      <c r="O99" s="36"/>
      <c r="P99" s="18" t="s">
        <v>196</v>
      </c>
    </row>
    <row r="100" spans="1:16" ht="30" customHeight="1">
      <c r="A100" s="99" t="s">
        <v>198</v>
      </c>
      <c r="B100" s="34" t="s">
        <v>199</v>
      </c>
      <c r="C100" s="154" t="s">
        <v>200</v>
      </c>
      <c r="D100" s="109"/>
      <c r="E100" s="118"/>
      <c r="F100" s="133"/>
      <c r="G100" s="117"/>
      <c r="H100" s="133">
        <v>2</v>
      </c>
      <c r="I100" s="118"/>
      <c r="J100" s="133"/>
      <c r="K100" s="117"/>
      <c r="L100" s="56">
        <f t="shared" si="12"/>
        <v>2</v>
      </c>
      <c r="M100" s="97" t="s">
        <v>368</v>
      </c>
      <c r="N100" s="37"/>
      <c r="O100" s="36" t="s">
        <v>79</v>
      </c>
      <c r="P100" s="18" t="s">
        <v>286</v>
      </c>
    </row>
    <row r="101" spans="1:16" ht="15">
      <c r="A101" s="99" t="s">
        <v>201</v>
      </c>
      <c r="B101" s="36" t="s">
        <v>202</v>
      </c>
      <c r="C101" s="154" t="s">
        <v>49</v>
      </c>
      <c r="D101" s="116"/>
      <c r="E101" s="117"/>
      <c r="F101" s="133" t="s">
        <v>143</v>
      </c>
      <c r="G101" s="117"/>
      <c r="H101" s="133">
        <v>2</v>
      </c>
      <c r="I101" s="118"/>
      <c r="J101" s="133" t="s">
        <v>143</v>
      </c>
      <c r="K101" s="117"/>
      <c r="L101" s="56">
        <f t="shared" si="12"/>
        <v>2</v>
      </c>
      <c r="M101" s="97" t="s">
        <v>368</v>
      </c>
      <c r="N101" s="55" t="s">
        <v>53</v>
      </c>
      <c r="O101" s="36"/>
      <c r="P101" s="18" t="s">
        <v>203</v>
      </c>
    </row>
    <row r="102" spans="1:16" ht="15">
      <c r="A102" s="157" t="s">
        <v>204</v>
      </c>
      <c r="B102" s="48" t="s">
        <v>205</v>
      </c>
      <c r="C102" s="154" t="s">
        <v>206</v>
      </c>
      <c r="D102" s="116"/>
      <c r="E102" s="117"/>
      <c r="F102" s="133" t="s">
        <v>143</v>
      </c>
      <c r="G102" s="117"/>
      <c r="H102" s="133">
        <v>2</v>
      </c>
      <c r="I102" s="118"/>
      <c r="J102" s="133" t="s">
        <v>143</v>
      </c>
      <c r="K102" s="117"/>
      <c r="L102" s="56">
        <f t="shared" si="12"/>
        <v>2</v>
      </c>
      <c r="M102" s="97" t="s">
        <v>368</v>
      </c>
      <c r="N102" s="37"/>
      <c r="O102" s="36"/>
      <c r="P102" s="18" t="s">
        <v>207</v>
      </c>
    </row>
    <row r="103" spans="1:16" ht="15">
      <c r="A103" s="99" t="s">
        <v>208</v>
      </c>
      <c r="B103" s="48" t="s">
        <v>209</v>
      </c>
      <c r="C103" s="154" t="s">
        <v>210</v>
      </c>
      <c r="D103" s="116"/>
      <c r="E103" s="117"/>
      <c r="F103" s="133" t="s">
        <v>143</v>
      </c>
      <c r="G103" s="117"/>
      <c r="H103" s="133">
        <v>2</v>
      </c>
      <c r="I103" s="118"/>
      <c r="J103" s="133" t="s">
        <v>143</v>
      </c>
      <c r="K103" s="117"/>
      <c r="L103" s="56">
        <f t="shared" si="12"/>
        <v>2</v>
      </c>
      <c r="M103" s="97" t="s">
        <v>368</v>
      </c>
      <c r="N103" s="37"/>
      <c r="O103" s="36"/>
      <c r="P103" s="18" t="s">
        <v>287</v>
      </c>
    </row>
    <row r="104" spans="1:16" ht="15">
      <c r="A104" s="99" t="s">
        <v>211</v>
      </c>
      <c r="B104" s="48" t="s">
        <v>212</v>
      </c>
      <c r="C104" s="154" t="s">
        <v>213</v>
      </c>
      <c r="D104" s="116"/>
      <c r="E104" s="117"/>
      <c r="F104" s="133" t="s">
        <v>143</v>
      </c>
      <c r="G104" s="117"/>
      <c r="H104" s="133">
        <v>2</v>
      </c>
      <c r="I104" s="118"/>
      <c r="J104" s="133" t="s">
        <v>143</v>
      </c>
      <c r="K104" s="117"/>
      <c r="L104" s="56">
        <f t="shared" si="12"/>
        <v>2</v>
      </c>
      <c r="M104" s="97" t="s">
        <v>368</v>
      </c>
      <c r="N104" s="55" t="s">
        <v>18</v>
      </c>
      <c r="O104" s="36"/>
      <c r="P104" s="18" t="s">
        <v>288</v>
      </c>
    </row>
    <row r="105" spans="1:16" ht="15">
      <c r="A105" s="99" t="s">
        <v>214</v>
      </c>
      <c r="B105" s="48" t="s">
        <v>215</v>
      </c>
      <c r="C105" s="52" t="s">
        <v>216</v>
      </c>
      <c r="D105" s="116"/>
      <c r="E105" s="117"/>
      <c r="F105" s="133" t="s">
        <v>143</v>
      </c>
      <c r="G105" s="117"/>
      <c r="H105" s="133">
        <v>2</v>
      </c>
      <c r="I105" s="118"/>
      <c r="J105" s="133" t="s">
        <v>143</v>
      </c>
      <c r="K105" s="117"/>
      <c r="L105" s="56">
        <f t="shared" si="12"/>
        <v>2</v>
      </c>
      <c r="M105" s="97" t="s">
        <v>368</v>
      </c>
      <c r="N105" s="37"/>
      <c r="O105" s="36"/>
      <c r="P105" s="18" t="s">
        <v>217</v>
      </c>
    </row>
    <row r="106" spans="1:16" ht="15">
      <c r="A106" s="99" t="s">
        <v>218</v>
      </c>
      <c r="B106" s="48" t="s">
        <v>219</v>
      </c>
      <c r="C106" s="52" t="s">
        <v>220</v>
      </c>
      <c r="D106" s="116"/>
      <c r="E106" s="117"/>
      <c r="F106" s="133" t="s">
        <v>143</v>
      </c>
      <c r="G106" s="117"/>
      <c r="H106" s="133">
        <v>2</v>
      </c>
      <c r="I106" s="118"/>
      <c r="J106" s="133" t="s">
        <v>143</v>
      </c>
      <c r="K106" s="117"/>
      <c r="L106" s="56">
        <f t="shared" si="12"/>
        <v>2</v>
      </c>
      <c r="M106" s="97" t="s">
        <v>368</v>
      </c>
      <c r="N106" s="37"/>
      <c r="O106" s="36"/>
      <c r="P106" s="18" t="s">
        <v>221</v>
      </c>
    </row>
    <row r="107" spans="1:16" ht="15">
      <c r="A107" s="99" t="s">
        <v>222</v>
      </c>
      <c r="B107" s="48" t="s">
        <v>223</v>
      </c>
      <c r="C107" s="154" t="s">
        <v>224</v>
      </c>
      <c r="D107" s="116"/>
      <c r="E107" s="117"/>
      <c r="F107" s="133"/>
      <c r="G107" s="118" t="s">
        <v>143</v>
      </c>
      <c r="H107" s="133"/>
      <c r="I107" s="118">
        <v>2</v>
      </c>
      <c r="J107" s="133"/>
      <c r="K107" s="118" t="s">
        <v>143</v>
      </c>
      <c r="L107" s="56">
        <f t="shared" si="12"/>
        <v>2</v>
      </c>
      <c r="M107" s="97" t="s">
        <v>10</v>
      </c>
      <c r="N107" s="37"/>
      <c r="O107" s="36"/>
      <c r="P107" s="18" t="s">
        <v>225</v>
      </c>
    </row>
    <row r="108" spans="1:16" s="58" customFormat="1" ht="30" customHeight="1">
      <c r="A108" s="145" t="s">
        <v>226</v>
      </c>
      <c r="B108" s="48" t="s">
        <v>227</v>
      </c>
      <c r="C108" s="59" t="s">
        <v>228</v>
      </c>
      <c r="D108" s="121"/>
      <c r="E108" s="120"/>
      <c r="F108" s="134" t="s">
        <v>143</v>
      </c>
      <c r="G108" s="120"/>
      <c r="H108" s="134">
        <v>2</v>
      </c>
      <c r="I108" s="140"/>
      <c r="J108" s="134" t="s">
        <v>143</v>
      </c>
      <c r="K108" s="120"/>
      <c r="L108" s="57">
        <f t="shared" si="12"/>
        <v>2</v>
      </c>
      <c r="M108" s="163" t="s">
        <v>368</v>
      </c>
      <c r="N108" s="37"/>
      <c r="O108" s="34"/>
      <c r="P108" s="18" t="s">
        <v>289</v>
      </c>
    </row>
    <row r="109" spans="1:16" ht="15">
      <c r="A109" s="99" t="s">
        <v>229</v>
      </c>
      <c r="B109" s="48" t="s">
        <v>230</v>
      </c>
      <c r="C109" s="155" t="s">
        <v>107</v>
      </c>
      <c r="D109" s="116"/>
      <c r="E109" s="117"/>
      <c r="F109" s="133" t="s">
        <v>143</v>
      </c>
      <c r="G109" s="117"/>
      <c r="H109" s="133">
        <v>2</v>
      </c>
      <c r="I109" s="118"/>
      <c r="J109" s="133" t="s">
        <v>143</v>
      </c>
      <c r="K109" s="117"/>
      <c r="L109" s="56">
        <f t="shared" si="12"/>
        <v>2</v>
      </c>
      <c r="M109" s="97" t="s">
        <v>368</v>
      </c>
      <c r="N109" s="37"/>
      <c r="O109" s="36"/>
      <c r="P109" s="18" t="s">
        <v>231</v>
      </c>
    </row>
    <row r="110" spans="1:16" ht="15">
      <c r="A110" s="99" t="s">
        <v>232</v>
      </c>
      <c r="B110" s="48" t="s">
        <v>233</v>
      </c>
      <c r="C110" s="154" t="s">
        <v>234</v>
      </c>
      <c r="D110" s="116"/>
      <c r="E110" s="117"/>
      <c r="F110" s="133" t="s">
        <v>143</v>
      </c>
      <c r="G110" s="117"/>
      <c r="H110" s="133">
        <v>2</v>
      </c>
      <c r="I110" s="118"/>
      <c r="J110" s="133" t="s">
        <v>143</v>
      </c>
      <c r="K110" s="117"/>
      <c r="L110" s="56">
        <f t="shared" si="12"/>
        <v>2</v>
      </c>
      <c r="M110" s="97" t="s">
        <v>368</v>
      </c>
      <c r="N110" s="37"/>
      <c r="O110" s="36"/>
      <c r="P110" s="18" t="s">
        <v>235</v>
      </c>
    </row>
    <row r="111" spans="1:16" ht="15">
      <c r="A111" s="99" t="s">
        <v>236</v>
      </c>
      <c r="B111" s="48" t="s">
        <v>237</v>
      </c>
      <c r="C111" s="154" t="s">
        <v>30</v>
      </c>
      <c r="D111" s="116"/>
      <c r="E111" s="117"/>
      <c r="F111" s="133"/>
      <c r="G111" s="117"/>
      <c r="H111" s="133">
        <v>3</v>
      </c>
      <c r="I111" s="118"/>
      <c r="J111" s="133" t="s">
        <v>143</v>
      </c>
      <c r="K111" s="117"/>
      <c r="L111" s="56">
        <f t="shared" si="12"/>
        <v>3</v>
      </c>
      <c r="M111" s="97" t="s">
        <v>368</v>
      </c>
      <c r="N111" s="55" t="s">
        <v>112</v>
      </c>
      <c r="O111" s="36"/>
      <c r="P111" s="18" t="s">
        <v>238</v>
      </c>
    </row>
    <row r="112" spans="1:16" ht="15" customHeight="1">
      <c r="A112" s="99" t="s">
        <v>239</v>
      </c>
      <c r="B112" s="48" t="s">
        <v>240</v>
      </c>
      <c r="C112" s="154" t="s">
        <v>19</v>
      </c>
      <c r="D112" s="116"/>
      <c r="E112" s="117"/>
      <c r="F112" s="133" t="s">
        <v>143</v>
      </c>
      <c r="G112" s="117"/>
      <c r="H112" s="133">
        <v>2</v>
      </c>
      <c r="I112" s="118"/>
      <c r="J112" s="133" t="s">
        <v>143</v>
      </c>
      <c r="K112" s="117"/>
      <c r="L112" s="56">
        <f t="shared" si="12"/>
        <v>2</v>
      </c>
      <c r="M112" s="97" t="s">
        <v>368</v>
      </c>
      <c r="N112" s="55" t="s">
        <v>18</v>
      </c>
      <c r="O112" s="36"/>
      <c r="P112" s="18" t="s">
        <v>241</v>
      </c>
    </row>
    <row r="113" spans="1:16" ht="15.75" customHeight="1">
      <c r="A113" s="99" t="s">
        <v>242</v>
      </c>
      <c r="B113" s="48" t="s">
        <v>243</v>
      </c>
      <c r="C113" s="52" t="s">
        <v>244</v>
      </c>
      <c r="D113" s="116"/>
      <c r="E113" s="117"/>
      <c r="F113" s="133"/>
      <c r="G113" s="117"/>
      <c r="H113" s="133">
        <v>2</v>
      </c>
      <c r="I113" s="118"/>
      <c r="J113" s="133" t="s">
        <v>143</v>
      </c>
      <c r="K113" s="117"/>
      <c r="L113" s="56">
        <f t="shared" si="12"/>
        <v>2</v>
      </c>
      <c r="M113" s="97" t="s">
        <v>368</v>
      </c>
      <c r="N113" s="55" t="s">
        <v>18</v>
      </c>
      <c r="O113" s="36" t="s">
        <v>29</v>
      </c>
      <c r="P113" s="18" t="s">
        <v>245</v>
      </c>
    </row>
    <row r="114" spans="1:16" ht="15.75" customHeight="1">
      <c r="A114" s="157" t="s">
        <v>246</v>
      </c>
      <c r="B114" s="48" t="s">
        <v>247</v>
      </c>
      <c r="C114" s="155" t="s">
        <v>248</v>
      </c>
      <c r="D114" s="116"/>
      <c r="E114" s="117"/>
      <c r="F114" s="133" t="s">
        <v>143</v>
      </c>
      <c r="G114" s="117"/>
      <c r="H114" s="133">
        <v>2</v>
      </c>
      <c r="I114" s="118"/>
      <c r="J114" s="133" t="s">
        <v>143</v>
      </c>
      <c r="K114" s="117"/>
      <c r="L114" s="56">
        <f>IF(M114&lt;&gt;"A",SUM(D114:K114),0)</f>
        <v>2</v>
      </c>
      <c r="M114" s="97" t="s">
        <v>367</v>
      </c>
      <c r="N114" s="37"/>
      <c r="O114" s="36"/>
      <c r="P114" s="18" t="s">
        <v>249</v>
      </c>
    </row>
    <row r="115" spans="1:16" ht="15">
      <c r="A115" s="99" t="s">
        <v>250</v>
      </c>
      <c r="B115" s="48" t="s">
        <v>251</v>
      </c>
      <c r="C115" s="60" t="s">
        <v>252</v>
      </c>
      <c r="D115" s="116"/>
      <c r="E115" s="117"/>
      <c r="F115" s="133" t="s">
        <v>143</v>
      </c>
      <c r="G115" s="117"/>
      <c r="H115" s="133">
        <v>2</v>
      </c>
      <c r="I115" s="118"/>
      <c r="J115" s="133" t="s">
        <v>143</v>
      </c>
      <c r="K115" s="117"/>
      <c r="L115" s="56">
        <f>IF(M115&lt;&gt;"A",SUM(D115:K115),0)</f>
        <v>2</v>
      </c>
      <c r="M115" s="97" t="s">
        <v>368</v>
      </c>
      <c r="N115" s="37"/>
      <c r="O115" s="36"/>
      <c r="P115" s="18" t="s">
        <v>253</v>
      </c>
    </row>
    <row r="116" spans="1:16" ht="15">
      <c r="A116" s="157" t="s">
        <v>379</v>
      </c>
      <c r="B116" s="48" t="s">
        <v>380</v>
      </c>
      <c r="C116" s="155" t="s">
        <v>381</v>
      </c>
      <c r="D116" s="109">
        <v>2</v>
      </c>
      <c r="E116" s="118"/>
      <c r="F116" s="133"/>
      <c r="G116" s="117"/>
      <c r="H116" s="133" t="s">
        <v>143</v>
      </c>
      <c r="I116" s="118"/>
      <c r="J116" s="133"/>
      <c r="K116" s="117"/>
      <c r="L116" s="56">
        <v>2</v>
      </c>
      <c r="M116" s="97" t="s">
        <v>367</v>
      </c>
      <c r="N116" s="37"/>
      <c r="O116" s="36"/>
      <c r="P116" s="18" t="s">
        <v>382</v>
      </c>
    </row>
    <row r="117" spans="1:16" ht="15">
      <c r="A117" s="99" t="s">
        <v>383</v>
      </c>
      <c r="B117" s="48" t="s">
        <v>380</v>
      </c>
      <c r="C117" s="155" t="s">
        <v>381</v>
      </c>
      <c r="D117" s="109"/>
      <c r="E117" s="118">
        <v>1</v>
      </c>
      <c r="F117" s="133"/>
      <c r="G117" s="117"/>
      <c r="H117" s="133"/>
      <c r="I117" s="118" t="s">
        <v>143</v>
      </c>
      <c r="J117" s="133"/>
      <c r="K117" s="117"/>
      <c r="L117" s="56">
        <v>1</v>
      </c>
      <c r="M117" s="97" t="s">
        <v>10</v>
      </c>
      <c r="N117" s="37"/>
      <c r="O117" s="36"/>
      <c r="P117" s="18" t="s">
        <v>382</v>
      </c>
    </row>
    <row r="118" spans="1:16" ht="15">
      <c r="A118" s="99" t="s">
        <v>384</v>
      </c>
      <c r="B118" s="48" t="s">
        <v>385</v>
      </c>
      <c r="C118" s="155" t="s">
        <v>386</v>
      </c>
      <c r="D118" s="116"/>
      <c r="E118" s="133" t="s">
        <v>143</v>
      </c>
      <c r="F118" s="133"/>
      <c r="G118" s="133" t="s">
        <v>143</v>
      </c>
      <c r="H118" s="133"/>
      <c r="I118" s="118">
        <v>2</v>
      </c>
      <c r="J118" s="133"/>
      <c r="K118" s="133" t="s">
        <v>143</v>
      </c>
      <c r="L118" s="56">
        <f>IF(M118&lt;&gt;"A",SUM(D118:K118),0)</f>
        <v>2</v>
      </c>
      <c r="M118" s="97" t="s">
        <v>10</v>
      </c>
      <c r="N118" s="40"/>
      <c r="O118" s="41"/>
      <c r="P118" s="187" t="s">
        <v>387</v>
      </c>
    </row>
    <row r="119" spans="1:16" ht="15">
      <c r="A119" s="99"/>
      <c r="B119" s="43" t="s">
        <v>254</v>
      </c>
      <c r="C119" s="60"/>
      <c r="D119" s="192">
        <v>0</v>
      </c>
      <c r="E119" s="193"/>
      <c r="F119" s="194">
        <v>2</v>
      </c>
      <c r="G119" s="195"/>
      <c r="H119" s="194">
        <v>2</v>
      </c>
      <c r="I119" s="195"/>
      <c r="J119" s="194">
        <v>4</v>
      </c>
      <c r="K119" s="195"/>
      <c r="L119" s="45">
        <f>SUM(D119:K119)</f>
        <v>8</v>
      </c>
      <c r="M119" s="162"/>
      <c r="N119" s="37"/>
      <c r="O119" s="36"/>
      <c r="P119" s="18"/>
    </row>
    <row r="120" spans="1:16" ht="15.75">
      <c r="A120" s="27"/>
      <c r="B120" s="28" t="s">
        <v>255</v>
      </c>
      <c r="C120" s="29"/>
      <c r="D120" s="104"/>
      <c r="E120" s="105"/>
      <c r="F120" s="128"/>
      <c r="G120" s="105"/>
      <c r="H120" s="128"/>
      <c r="I120" s="105"/>
      <c r="J120" s="128"/>
      <c r="K120" s="105"/>
      <c r="L120" s="29"/>
      <c r="M120" s="161"/>
      <c r="N120" s="30"/>
      <c r="O120" s="31"/>
      <c r="P120" s="32"/>
    </row>
    <row r="121" spans="1:16" ht="15">
      <c r="A121" s="99"/>
      <c r="B121" s="36" t="s">
        <v>256</v>
      </c>
      <c r="C121" s="44"/>
      <c r="D121" s="107"/>
      <c r="E121" s="108"/>
      <c r="F121" s="196">
        <v>2</v>
      </c>
      <c r="G121" s="193"/>
      <c r="H121" s="130"/>
      <c r="I121" s="108"/>
      <c r="J121" s="196">
        <v>2</v>
      </c>
      <c r="K121" s="193"/>
      <c r="L121" s="17">
        <f>IF(M121&lt;&gt;"A",SUM(D121:K121),0)</f>
        <v>4</v>
      </c>
      <c r="M121" s="159"/>
      <c r="N121" s="37"/>
      <c r="O121" s="36"/>
      <c r="P121" s="18"/>
    </row>
    <row r="122" spans="1:16" ht="15">
      <c r="A122" s="33"/>
      <c r="B122" s="43" t="s">
        <v>257</v>
      </c>
      <c r="C122" s="44"/>
      <c r="D122" s="192">
        <f>SUM(D121)</f>
        <v>0</v>
      </c>
      <c r="E122" s="195"/>
      <c r="F122" s="194">
        <f>SUM(F121)</f>
        <v>2</v>
      </c>
      <c r="G122" s="193"/>
      <c r="H122" s="194">
        <f>SUM(H121)</f>
        <v>0</v>
      </c>
      <c r="I122" s="195"/>
      <c r="J122" s="194">
        <f>SUM(J121)</f>
        <v>2</v>
      </c>
      <c r="K122" s="195"/>
      <c r="L122" s="45">
        <f>SUM(D122:K122)</f>
        <v>4</v>
      </c>
      <c r="M122" s="162"/>
      <c r="N122" s="37"/>
      <c r="O122" s="36"/>
      <c r="P122" s="18"/>
    </row>
    <row r="123" spans="1:16" ht="15.75">
      <c r="A123" s="27"/>
      <c r="B123" s="28" t="s">
        <v>258</v>
      </c>
      <c r="C123" s="29"/>
      <c r="D123" s="104"/>
      <c r="E123" s="105"/>
      <c r="F123" s="128"/>
      <c r="G123" s="105"/>
      <c r="H123" s="128"/>
      <c r="I123" s="105"/>
      <c r="J123" s="128"/>
      <c r="K123" s="105"/>
      <c r="L123" s="29"/>
      <c r="M123" s="161"/>
      <c r="N123" s="30"/>
      <c r="O123" s="31"/>
      <c r="P123" s="32"/>
    </row>
    <row r="124" spans="1:16" ht="25.5">
      <c r="A124" s="99" t="s">
        <v>259</v>
      </c>
      <c r="B124" s="36" t="s">
        <v>361</v>
      </c>
      <c r="C124" s="39" t="s">
        <v>260</v>
      </c>
      <c r="D124" s="110"/>
      <c r="E124" s="111"/>
      <c r="F124" s="129"/>
      <c r="G124" s="111"/>
      <c r="H124" s="126"/>
      <c r="I124" s="101">
        <v>2</v>
      </c>
      <c r="J124" s="126"/>
      <c r="K124" s="101"/>
      <c r="L124" s="56">
        <f>IF(M124&lt;&gt;"A",SUM(D124:K124),0)</f>
        <v>2</v>
      </c>
      <c r="M124" s="97" t="s">
        <v>10</v>
      </c>
      <c r="N124" s="53" t="s">
        <v>261</v>
      </c>
      <c r="O124" s="36"/>
      <c r="P124" s="18" t="s">
        <v>290</v>
      </c>
    </row>
    <row r="125" spans="1:16" ht="15">
      <c r="A125" s="99" t="s">
        <v>262</v>
      </c>
      <c r="B125" s="36" t="s">
        <v>362</v>
      </c>
      <c r="C125" s="39" t="s">
        <v>260</v>
      </c>
      <c r="D125" s="110"/>
      <c r="E125" s="111"/>
      <c r="F125" s="129"/>
      <c r="G125" s="111"/>
      <c r="H125" s="126"/>
      <c r="I125" s="101"/>
      <c r="J125" s="126"/>
      <c r="K125" s="101">
        <v>24</v>
      </c>
      <c r="L125" s="56">
        <f>IF(M125&lt;&gt;"A",SUM(D125:K125),0)</f>
        <v>24</v>
      </c>
      <c r="M125" s="97" t="s">
        <v>10</v>
      </c>
      <c r="N125" s="55" t="s">
        <v>259</v>
      </c>
      <c r="O125" s="36"/>
      <c r="P125" s="18" t="s">
        <v>291</v>
      </c>
    </row>
    <row r="126" spans="1:16" s="46" customFormat="1" ht="15">
      <c r="A126" s="42"/>
      <c r="B126" s="43" t="s">
        <v>263</v>
      </c>
      <c r="C126" s="44"/>
      <c r="D126" s="107">
        <f>SUMIF($M124:$M125,"&lt;&gt;A",D124:D125)</f>
        <v>0</v>
      </c>
      <c r="E126" s="108">
        <f aca="true" t="shared" si="13" ref="E126:K126">SUMIF($M124:$M125,"&lt;&gt;A",E124:E125)</f>
        <v>0</v>
      </c>
      <c r="F126" s="130">
        <f t="shared" si="13"/>
        <v>0</v>
      </c>
      <c r="G126" s="108">
        <f t="shared" si="13"/>
        <v>0</v>
      </c>
      <c r="H126" s="130">
        <f t="shared" si="13"/>
        <v>0</v>
      </c>
      <c r="I126" s="108">
        <f t="shared" si="13"/>
        <v>2</v>
      </c>
      <c r="J126" s="130">
        <f t="shared" si="13"/>
        <v>0</v>
      </c>
      <c r="K126" s="108">
        <f t="shared" si="13"/>
        <v>24</v>
      </c>
      <c r="L126" s="45">
        <f>SUM(D126:K126)</f>
        <v>26</v>
      </c>
      <c r="M126" s="162"/>
      <c r="N126" s="37"/>
      <c r="O126" s="36"/>
      <c r="P126" s="18"/>
    </row>
    <row r="127" spans="1:16" s="46" customFormat="1" ht="19.5" customHeight="1">
      <c r="A127" s="42"/>
      <c r="B127" s="11" t="s">
        <v>264</v>
      </c>
      <c r="C127" s="61"/>
      <c r="D127" s="122">
        <f aca="true" t="shared" si="14" ref="D127:K127">D31+D53+D119+D122+D126</f>
        <v>21</v>
      </c>
      <c r="E127" s="123">
        <f t="shared" si="14"/>
        <v>9</v>
      </c>
      <c r="F127" s="135">
        <f t="shared" si="14"/>
        <v>20</v>
      </c>
      <c r="G127" s="123">
        <f t="shared" si="14"/>
        <v>11</v>
      </c>
      <c r="H127" s="135">
        <f t="shared" si="14"/>
        <v>12</v>
      </c>
      <c r="I127" s="123">
        <f t="shared" si="14"/>
        <v>17</v>
      </c>
      <c r="J127" s="135">
        <f t="shared" si="14"/>
        <v>6</v>
      </c>
      <c r="K127" s="123">
        <f t="shared" si="14"/>
        <v>24</v>
      </c>
      <c r="L127" s="62">
        <f>SUM(D127:K127)</f>
        <v>120</v>
      </c>
      <c r="M127" s="164"/>
      <c r="N127" s="37"/>
      <c r="O127" s="36"/>
      <c r="P127" s="18"/>
    </row>
    <row r="128" spans="1:16" s="68" customFormat="1" ht="19.5" customHeight="1" thickBot="1">
      <c r="A128" s="63"/>
      <c r="B128" s="64" t="s">
        <v>265</v>
      </c>
      <c r="C128" s="65"/>
      <c r="D128" s="124">
        <f aca="true" t="shared" si="15" ref="D128:K128">D31+D80+D119+D122+D126</f>
        <v>21</v>
      </c>
      <c r="E128" s="125">
        <f t="shared" si="15"/>
        <v>9</v>
      </c>
      <c r="F128" s="136">
        <f t="shared" si="15"/>
        <v>23</v>
      </c>
      <c r="G128" s="125">
        <f t="shared" si="15"/>
        <v>9</v>
      </c>
      <c r="H128" s="136">
        <f t="shared" si="15"/>
        <v>16</v>
      </c>
      <c r="I128" s="125">
        <f t="shared" si="15"/>
        <v>12</v>
      </c>
      <c r="J128" s="136">
        <f t="shared" si="15"/>
        <v>6</v>
      </c>
      <c r="K128" s="125">
        <f t="shared" si="15"/>
        <v>24</v>
      </c>
      <c r="L128" s="66">
        <f>SUM(D128:K128)</f>
        <v>120</v>
      </c>
      <c r="M128" s="165"/>
      <c r="N128" s="150"/>
      <c r="O128" s="151"/>
      <c r="P128" s="67"/>
    </row>
    <row r="129" spans="2:15" ht="15.75" thickTop="1">
      <c r="B129" s="69" t="s">
        <v>266</v>
      </c>
      <c r="C129" s="70"/>
      <c r="D129" s="91"/>
      <c r="E129" s="92">
        <f>D127+E127</f>
        <v>30</v>
      </c>
      <c r="F129" s="93"/>
      <c r="G129" s="92">
        <f>F127+G127</f>
        <v>31</v>
      </c>
      <c r="H129" s="93"/>
      <c r="I129" s="92">
        <f>H127+I127</f>
        <v>29</v>
      </c>
      <c r="J129" s="94"/>
      <c r="K129" s="92">
        <f>J127+K127</f>
        <v>30</v>
      </c>
      <c r="N129" s="58"/>
      <c r="O129" s="26"/>
    </row>
    <row r="130" spans="2:15" ht="15">
      <c r="B130" s="69" t="s">
        <v>267</v>
      </c>
      <c r="C130" s="75"/>
      <c r="D130" s="95"/>
      <c r="E130" s="96">
        <f>D128+E128</f>
        <v>30</v>
      </c>
      <c r="F130" s="97"/>
      <c r="G130" s="96">
        <f>F128+G128</f>
        <v>32</v>
      </c>
      <c r="H130" s="97"/>
      <c r="I130" s="96">
        <f>H128+I128</f>
        <v>28</v>
      </c>
      <c r="J130" s="98"/>
      <c r="K130" s="96">
        <f>J128+K128</f>
        <v>30</v>
      </c>
      <c r="N130" s="58"/>
      <c r="O130" s="26"/>
    </row>
    <row r="131" spans="2:15" ht="15">
      <c r="B131" s="76"/>
      <c r="C131" s="75"/>
      <c r="D131" s="71"/>
      <c r="E131" s="77"/>
      <c r="F131" s="71"/>
      <c r="G131" s="77"/>
      <c r="H131" s="71"/>
      <c r="I131" s="77"/>
      <c r="J131" s="72"/>
      <c r="K131" s="77"/>
      <c r="N131" s="58"/>
      <c r="O131" s="26"/>
    </row>
    <row r="132" spans="1:15" ht="15">
      <c r="A132" s="69" t="s">
        <v>268</v>
      </c>
      <c r="C132" s="79"/>
      <c r="L132" s="80"/>
      <c r="M132" s="80"/>
      <c r="N132" s="81"/>
      <c r="O132" s="46"/>
    </row>
    <row r="133" spans="1:15" ht="15">
      <c r="A133" s="82" t="s">
        <v>269</v>
      </c>
      <c r="C133" s="79"/>
      <c r="L133" s="80"/>
      <c r="M133" s="80"/>
      <c r="N133" s="81"/>
      <c r="O133" s="46"/>
    </row>
    <row r="134" spans="1:15" ht="15">
      <c r="A134" s="78" t="s">
        <v>270</v>
      </c>
      <c r="C134" s="83"/>
      <c r="L134" s="80"/>
      <c r="M134" s="80"/>
      <c r="N134" s="81"/>
      <c r="O134" s="46"/>
    </row>
    <row r="135" spans="1:15" ht="15">
      <c r="A135" s="87" t="s">
        <v>271</v>
      </c>
      <c r="B135" s="26"/>
      <c r="C135" s="83"/>
      <c r="L135" s="80"/>
      <c r="M135" s="80"/>
      <c r="N135" s="81"/>
      <c r="O135" s="46"/>
    </row>
    <row r="136" spans="1:15" ht="15">
      <c r="A136" s="84" t="s">
        <v>272</v>
      </c>
      <c r="B136" s="26"/>
      <c r="G136" s="85"/>
      <c r="I136" s="86"/>
      <c r="K136" s="86"/>
      <c r="N136" s="58"/>
      <c r="O136" s="26"/>
    </row>
    <row r="137" spans="1:15" ht="15">
      <c r="A137" s="78" t="s">
        <v>273</v>
      </c>
      <c r="B137" s="26"/>
      <c r="N137" s="58"/>
      <c r="O137" s="26"/>
    </row>
    <row r="138" spans="1:15" ht="15">
      <c r="A138" s="78" t="s">
        <v>365</v>
      </c>
      <c r="B138" s="26"/>
      <c r="N138" s="58"/>
      <c r="O138" s="26"/>
    </row>
    <row r="139" spans="14:15" ht="15">
      <c r="N139" s="58"/>
      <c r="O139" s="26"/>
    </row>
    <row r="140" spans="14:15" ht="15">
      <c r="N140" s="58"/>
      <c r="O140" s="26"/>
    </row>
    <row r="141" spans="14:15" ht="15">
      <c r="N141" s="58"/>
      <c r="O141" s="26"/>
    </row>
    <row r="142" spans="2:15" ht="15">
      <c r="B142" s="87"/>
      <c r="L142" s="88"/>
      <c r="M142" s="88"/>
      <c r="N142" s="58"/>
      <c r="O142" s="26"/>
    </row>
    <row r="143" spans="2:15" ht="15">
      <c r="B143" s="87"/>
      <c r="L143" s="88"/>
      <c r="M143" s="88"/>
      <c r="N143" s="58"/>
      <c r="O143" s="26"/>
    </row>
    <row r="144" spans="2:15" ht="15">
      <c r="B144" s="87"/>
      <c r="L144" s="88"/>
      <c r="M144" s="88"/>
      <c r="N144" s="58"/>
      <c r="O144" s="26"/>
    </row>
    <row r="145" spans="2:15" ht="15">
      <c r="B145" s="87"/>
      <c r="L145" s="88"/>
      <c r="M145" s="88"/>
      <c r="N145" s="58"/>
      <c r="O145" s="26"/>
    </row>
    <row r="146" spans="2:15" ht="15">
      <c r="B146" s="87"/>
      <c r="L146" s="88"/>
      <c r="M146" s="88"/>
      <c r="N146" s="58"/>
      <c r="O146" s="26"/>
    </row>
    <row r="147" spans="2:15" ht="15">
      <c r="B147" s="87"/>
      <c r="L147" s="88"/>
      <c r="M147" s="88"/>
      <c r="N147" s="58"/>
      <c r="O147" s="26"/>
    </row>
    <row r="148" spans="2:15" ht="15">
      <c r="B148" s="87"/>
      <c r="L148" s="88"/>
      <c r="M148" s="88"/>
      <c r="N148" s="58"/>
      <c r="O148" s="26"/>
    </row>
    <row r="149" spans="2:15" ht="15">
      <c r="B149" s="87"/>
      <c r="L149" s="88"/>
      <c r="M149" s="88"/>
      <c r="N149" s="58"/>
      <c r="O149" s="26"/>
    </row>
    <row r="150" spans="2:15" ht="15">
      <c r="B150" s="87"/>
      <c r="L150" s="88"/>
      <c r="M150" s="88"/>
      <c r="N150" s="58"/>
      <c r="O150" s="26"/>
    </row>
    <row r="151" spans="2:15" ht="15">
      <c r="B151" s="87"/>
      <c r="L151" s="88"/>
      <c r="M151" s="88"/>
      <c r="N151" s="58"/>
      <c r="O151" s="26"/>
    </row>
    <row r="152" spans="2:15" ht="15">
      <c r="B152" s="87"/>
      <c r="L152" s="88"/>
      <c r="M152" s="88"/>
      <c r="N152" s="58"/>
      <c r="O152" s="26"/>
    </row>
    <row r="153" spans="2:15" ht="15">
      <c r="B153" s="87"/>
      <c r="L153" s="88"/>
      <c r="M153" s="88"/>
      <c r="N153" s="58"/>
      <c r="O153" s="26"/>
    </row>
    <row r="154" spans="2:15" ht="15">
      <c r="B154" s="87"/>
      <c r="L154" s="88"/>
      <c r="M154" s="88"/>
      <c r="N154" s="58"/>
      <c r="O154" s="26"/>
    </row>
    <row r="155" spans="2:15" ht="15">
      <c r="B155" s="87"/>
      <c r="L155" s="88"/>
      <c r="M155" s="88"/>
      <c r="N155" s="58"/>
      <c r="O155" s="26"/>
    </row>
    <row r="156" spans="2:15" ht="15">
      <c r="B156" s="87"/>
      <c r="L156" s="88"/>
      <c r="M156" s="88"/>
      <c r="N156" s="58"/>
      <c r="O156" s="26"/>
    </row>
    <row r="157" spans="2:15" ht="15">
      <c r="B157" s="87"/>
      <c r="L157" s="88"/>
      <c r="M157" s="88"/>
      <c r="N157" s="58"/>
      <c r="O157" s="26"/>
    </row>
    <row r="158" spans="2:15" ht="15">
      <c r="B158" s="87"/>
      <c r="L158" s="88"/>
      <c r="M158" s="88"/>
      <c r="N158" s="58"/>
      <c r="O158" s="26"/>
    </row>
    <row r="159" spans="2:15" ht="15">
      <c r="B159" s="87"/>
      <c r="L159" s="88"/>
      <c r="M159" s="88"/>
      <c r="N159" s="58"/>
      <c r="O159" s="26"/>
    </row>
    <row r="160" spans="2:15" ht="15">
      <c r="B160" s="87"/>
      <c r="L160" s="88"/>
      <c r="M160" s="88"/>
      <c r="N160" s="58"/>
      <c r="O160" s="26"/>
    </row>
    <row r="161" spans="2:15" ht="15">
      <c r="B161" s="87"/>
      <c r="L161" s="88"/>
      <c r="M161" s="88"/>
      <c r="N161" s="58"/>
      <c r="O161" s="26"/>
    </row>
    <row r="162" spans="2:15" ht="15">
      <c r="B162" s="87"/>
      <c r="L162" s="88"/>
      <c r="M162" s="88"/>
      <c r="N162" s="58"/>
      <c r="O162" s="26"/>
    </row>
    <row r="163" spans="2:15" ht="15">
      <c r="B163" s="87"/>
      <c r="L163" s="88"/>
      <c r="M163" s="88"/>
      <c r="N163" s="58"/>
      <c r="O163" s="26"/>
    </row>
  </sheetData>
  <sheetProtection/>
  <mergeCells count="15">
    <mergeCell ref="F121:G121"/>
    <mergeCell ref="J121:K121"/>
    <mergeCell ref="D122:E122"/>
    <mergeCell ref="F122:G122"/>
    <mergeCell ref="H122:I122"/>
    <mergeCell ref="J122:K122"/>
    <mergeCell ref="D1:K1"/>
    <mergeCell ref="D2:E2"/>
    <mergeCell ref="F2:G2"/>
    <mergeCell ref="H2:I2"/>
    <mergeCell ref="J2:K2"/>
    <mergeCell ref="D119:E119"/>
    <mergeCell ref="F119:G119"/>
    <mergeCell ref="H119:I119"/>
    <mergeCell ref="J119:K119"/>
  </mergeCells>
  <printOptions horizontalCentered="1"/>
  <pageMargins left="0.1968503937007874" right="0.2755905511811024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Geofizikai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Galsa Attila</dc:creator>
  <cp:keywords/>
  <dc:description/>
  <cp:lastModifiedBy>ELTE TTK</cp:lastModifiedBy>
  <cp:lastPrinted>2010-07-19T06:05:09Z</cp:lastPrinted>
  <dcterms:created xsi:type="dcterms:W3CDTF">2008-12-10T08:57:03Z</dcterms:created>
  <dcterms:modified xsi:type="dcterms:W3CDTF">2010-12-20T08:33:54Z</dcterms:modified>
  <cp:category/>
  <cp:version/>
  <cp:contentType/>
  <cp:contentStatus/>
</cp:coreProperties>
</file>