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Home Office\Honlapra\"/>
    </mc:Choice>
  </mc:AlternateContent>
  <xr:revisionPtr revIDLastSave="0" documentId="13_ncr:1_{6E70386C-E201-4D80-81D6-E33BAB2EC56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otechnológia mesterszak" sheetId="5" r:id="rId1"/>
    <sheet name="szaknyelvi ismeretek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5" l="1"/>
  <c r="G85" i="5"/>
  <c r="F83" i="5"/>
  <c r="E83" i="5"/>
  <c r="D83" i="5"/>
  <c r="C83" i="5"/>
  <c r="F82" i="5"/>
  <c r="E82" i="5"/>
  <c r="D82" i="5"/>
  <c r="C82" i="5"/>
  <c r="F81" i="5"/>
  <c r="E81" i="5"/>
  <c r="D81" i="5"/>
  <c r="C81" i="5"/>
  <c r="F78" i="5"/>
  <c r="E78" i="5"/>
  <c r="D78" i="5"/>
  <c r="C78" i="5"/>
  <c r="F77" i="5"/>
  <c r="E77" i="5"/>
  <c r="D77" i="5"/>
  <c r="C77" i="5"/>
  <c r="F76" i="5"/>
  <c r="E76" i="5"/>
  <c r="D76" i="5"/>
  <c r="C76" i="5"/>
  <c r="G72" i="5"/>
  <c r="G70" i="5"/>
  <c r="F46" i="5"/>
  <c r="E46" i="5"/>
  <c r="D46" i="5"/>
  <c r="C46" i="5"/>
  <c r="F45" i="5"/>
  <c r="E45" i="5"/>
  <c r="D45" i="5"/>
  <c r="C45" i="5"/>
  <c r="F44" i="5"/>
  <c r="E44" i="5"/>
  <c r="D44" i="5"/>
  <c r="C44" i="5"/>
  <c r="F35" i="5"/>
  <c r="E35" i="5"/>
  <c r="D35" i="5"/>
  <c r="C35" i="5"/>
  <c r="F34" i="5"/>
  <c r="E34" i="5"/>
  <c r="D34" i="5"/>
  <c r="C34" i="5"/>
  <c r="F33" i="5"/>
  <c r="E33" i="5"/>
  <c r="D33" i="5"/>
  <c r="C33" i="5"/>
  <c r="F25" i="5"/>
  <c r="E25" i="5"/>
  <c r="D25" i="5"/>
  <c r="C25" i="5"/>
  <c r="F24" i="5"/>
  <c r="E24" i="5"/>
  <c r="D24" i="5"/>
  <c r="C24" i="5"/>
  <c r="F23" i="5"/>
  <c r="E23" i="5"/>
  <c r="D23" i="5"/>
  <c r="C23" i="5"/>
  <c r="F17" i="5"/>
  <c r="E17" i="5"/>
  <c r="D17" i="5"/>
  <c r="C17" i="5"/>
  <c r="F16" i="5"/>
  <c r="E16" i="5"/>
  <c r="D16" i="5"/>
  <c r="C16" i="5"/>
  <c r="F15" i="5"/>
  <c r="E15" i="5"/>
  <c r="D15" i="5"/>
  <c r="C15" i="5"/>
  <c r="F10" i="5"/>
  <c r="E10" i="5"/>
  <c r="D10" i="5"/>
  <c r="C10" i="5"/>
  <c r="F9" i="5"/>
  <c r="E9" i="5"/>
  <c r="D9" i="5"/>
  <c r="C9" i="5"/>
  <c r="F8" i="5"/>
  <c r="E8" i="5"/>
  <c r="D8" i="5"/>
  <c r="C8" i="5"/>
  <c r="D87" i="5" l="1"/>
  <c r="E87" i="5"/>
  <c r="G9" i="5"/>
  <c r="G24" i="5"/>
  <c r="G34" i="5"/>
  <c r="G78" i="5"/>
  <c r="G45" i="5"/>
  <c r="G8" i="5"/>
  <c r="G23" i="5"/>
  <c r="G33" i="5"/>
  <c r="G44" i="5"/>
  <c r="G77" i="5"/>
  <c r="G10" i="5"/>
  <c r="G25" i="5"/>
  <c r="G35" i="5"/>
  <c r="G46" i="5"/>
  <c r="G76" i="5"/>
  <c r="G81" i="5"/>
  <c r="G83" i="5"/>
  <c r="G16" i="5"/>
  <c r="G15" i="5"/>
  <c r="G17" i="5"/>
  <c r="G86" i="5" l="1"/>
</calcChain>
</file>

<file path=xl/sharedStrings.xml><?xml version="1.0" encoding="utf-8"?>
<sst xmlns="http://schemas.openxmlformats.org/spreadsheetml/2006/main" count="422" uniqueCount="240">
  <si>
    <t xml:space="preserve">Biometria, biostatisztika, kísérlettervezés </t>
  </si>
  <si>
    <t>Biometrics, biostatistics, experiment design</t>
  </si>
  <si>
    <t>BME</t>
  </si>
  <si>
    <t>Lakné Komka Kinga</t>
  </si>
  <si>
    <t>bioinfb18gm</t>
  </si>
  <si>
    <t>Bioinformatika</t>
  </si>
  <si>
    <t>Bioinformatics</t>
  </si>
  <si>
    <t>Nyitray László</t>
  </si>
  <si>
    <t>BMEVEMBM215</t>
  </si>
  <si>
    <t>K+F és laboratóriumi  management</t>
  </si>
  <si>
    <t>R+D and laboratory management</t>
  </si>
  <si>
    <t>BMEGT20M411</t>
  </si>
  <si>
    <t>Vállalkozásgazdaságtan</t>
  </si>
  <si>
    <t>Business economics</t>
  </si>
  <si>
    <t xml:space="preserve">Kövesi János </t>
  </si>
  <si>
    <t>bioetbb18em</t>
  </si>
  <si>
    <t>Bioetika, biobiztonság</t>
  </si>
  <si>
    <t>Bioethics, biosecurity</t>
  </si>
  <si>
    <t>Lőw Péter</t>
  </si>
  <si>
    <t>Vértessy Beáta</t>
  </si>
  <si>
    <t xml:space="preserve">Sejtszintű biológiai szabályozás </t>
  </si>
  <si>
    <t>Bio-cellular regulation</t>
  </si>
  <si>
    <t>Bioanalitika és biospektroszkópia gyakorlat</t>
  </si>
  <si>
    <t>Bioanalytics and biospectroscopy practicals</t>
  </si>
  <si>
    <t>fehtudb18em</t>
  </si>
  <si>
    <t>Fehérjetudomány</t>
  </si>
  <si>
    <t>Protein science</t>
  </si>
  <si>
    <t>Kovács Mihály</t>
  </si>
  <si>
    <t>kembiok18em</t>
  </si>
  <si>
    <t xml:space="preserve">Kémiai biológia </t>
  </si>
  <si>
    <t>Chemical biology</t>
  </si>
  <si>
    <t>Perczel András</t>
  </si>
  <si>
    <t>BMEVEMBM117</t>
  </si>
  <si>
    <t>Bioreaktorok és a mérnöki gyakorlat I</t>
  </si>
  <si>
    <t>Bioreactors and bioengineering practicals I</t>
  </si>
  <si>
    <t>Németh Áron</t>
  </si>
  <si>
    <t>Bioreaktorok és a mérnöki gyakorlat II</t>
  </si>
  <si>
    <t>Bioreactors and bioengineering practicals II</t>
  </si>
  <si>
    <t>BMEVEMBM410</t>
  </si>
  <si>
    <t>Fenntarható környezet, toxikológia, ökotoxikológia</t>
  </si>
  <si>
    <t>Sustainable environment, toxicology, ecotoxicology</t>
  </si>
  <si>
    <t>Molnár Mónika</t>
  </si>
  <si>
    <t xml:space="preserve">Gyógyszer és orvosi biotechnológia  </t>
  </si>
  <si>
    <t>Pharmaceutical and medical biotechnology</t>
  </si>
  <si>
    <t xml:space="preserve">GyógyszerIpari mikrobiológia </t>
  </si>
  <si>
    <t>Pharmaceutical microbiology</t>
  </si>
  <si>
    <t>Sveiczer Ákos</t>
  </si>
  <si>
    <t>BMEVEMBM406</t>
  </si>
  <si>
    <t xml:space="preserve">Környezeti és mezőgazdasági biotechnológia </t>
  </si>
  <si>
    <t>Environmental and agricultural biotechnology</t>
  </si>
  <si>
    <t>Tardy Gábor</t>
  </si>
  <si>
    <t>Géntechnológia és rekombináns fehérjék gyakorlat</t>
  </si>
  <si>
    <t>Gene technology and recombinant proteins practicals</t>
  </si>
  <si>
    <t>BMEVESZM408</t>
  </si>
  <si>
    <t>Gyógyszerkémia</t>
  </si>
  <si>
    <t>Pharmaceutical chemistry</t>
  </si>
  <si>
    <t>Faigl Ferenc</t>
  </si>
  <si>
    <t>Fehérjetisztítás és kromatográfia gyakorlat</t>
  </si>
  <si>
    <t>Protein purification and chromatograpy practicals</t>
  </si>
  <si>
    <t xml:space="preserve">Immunbiotechnológia </t>
  </si>
  <si>
    <t>Immune biotechnology</t>
  </si>
  <si>
    <t>Kacskovics Imre</t>
  </si>
  <si>
    <t xml:space="preserve">In vitro sejttechnológia </t>
  </si>
  <si>
    <t>In vitro cell technology</t>
  </si>
  <si>
    <t xml:space="preserve">Schlett Katalin </t>
  </si>
  <si>
    <t>Biotechnológiai projekt gyakorlat I</t>
  </si>
  <si>
    <t>Biotechnological project practicals I</t>
  </si>
  <si>
    <t>Biotechnológiai projekt gyakorlat II</t>
  </si>
  <si>
    <t>Biotechnological project practicals II</t>
  </si>
  <si>
    <t>BMEVEMBM407</t>
  </si>
  <si>
    <t>Bioenergia</t>
  </si>
  <si>
    <t>Bioenergy</t>
  </si>
  <si>
    <t>BMEVEMBM312</t>
  </si>
  <si>
    <t>Sejtciklus szabályozás</t>
  </si>
  <si>
    <t>Cell cycle regulation</t>
  </si>
  <si>
    <t>BMEVEMBM409</t>
  </si>
  <si>
    <t>Transzgénikus élőlények: GMO-k, génterápia</t>
  </si>
  <si>
    <t>Transgenic organisms: GMO and gene therapy</t>
  </si>
  <si>
    <t>BMEVEFAM412</t>
  </si>
  <si>
    <t>Biopolimerek</t>
  </si>
  <si>
    <t>Biopolymers</t>
  </si>
  <si>
    <t>Csiszár Emília</t>
  </si>
  <si>
    <t>BMEVEFAM311</t>
  </si>
  <si>
    <t>Kolloidok a biotechnológiában</t>
  </si>
  <si>
    <t>Colloids in biotechnology</t>
  </si>
  <si>
    <t>Hórvölgyi Zoltán</t>
  </si>
  <si>
    <t>BMEVESZM305</t>
  </si>
  <si>
    <t>Biokatalízis biotechnológusoknak</t>
  </si>
  <si>
    <t>Biocatalysis for biotechnologists</t>
  </si>
  <si>
    <t>Poppe László</t>
  </si>
  <si>
    <t>Biokatalízis biotechnológusoknak gyakorlat</t>
  </si>
  <si>
    <t>Biocatalysis for biotechnologists practicals</t>
  </si>
  <si>
    <t>akdterb18em</t>
  </si>
  <si>
    <t>Alapkutatástól a célzott daganatterápiáig</t>
  </si>
  <si>
    <t>From basic research to  targeted tumor therapy</t>
  </si>
  <si>
    <t>Buday László</t>
  </si>
  <si>
    <t>bioknjk18em</t>
  </si>
  <si>
    <t>Biokonjugátumok: szintézis, jellemzés, alkalmazás</t>
  </si>
  <si>
    <t>Bioconjugates: synthesis, characterization, application</t>
  </si>
  <si>
    <t>Hudecz Ferenc</t>
  </si>
  <si>
    <t>Rekombináns fehérjék 2 gyakorlat</t>
  </si>
  <si>
    <t>Recombinant proteins 2  practice</t>
  </si>
  <si>
    <t>Fénymikroszkópos technikák</t>
  </si>
  <si>
    <t>Light microscopy techniques</t>
  </si>
  <si>
    <t>Schlett Katalin</t>
  </si>
  <si>
    <t>knymikb18em</t>
  </si>
  <si>
    <t xml:space="preserve">Környezeti mikrobiológia </t>
  </si>
  <si>
    <t>Environmental microbiology</t>
  </si>
  <si>
    <t>Környezeti mikrobiológia és biotechnológia gyakorlat</t>
  </si>
  <si>
    <t>Environmental microbiology and biotechnology practice</t>
  </si>
  <si>
    <t>fehkrik18em</t>
  </si>
  <si>
    <t>A fehérjekrisztallográfia módszerei</t>
  </si>
  <si>
    <t>Protein christallography</t>
  </si>
  <si>
    <t>Harmat Veronika</t>
  </si>
  <si>
    <t>A fehérjekrisztallográfia módszerei gyakorlat</t>
  </si>
  <si>
    <t>Protein christallography methods practice</t>
  </si>
  <si>
    <t>Rendszerbiológia és "omika" tudományok</t>
  </si>
  <si>
    <t>System biology and "omical" sciences</t>
  </si>
  <si>
    <t>Dobolyi Árpád</t>
  </si>
  <si>
    <t>tumbiob18em</t>
  </si>
  <si>
    <t>Tumorbiológia</t>
  </si>
  <si>
    <t>Tumor biology</t>
  </si>
  <si>
    <t>Diplomamunka I</t>
  </si>
  <si>
    <t xml:space="preserve">Thesis Research Work I. </t>
  </si>
  <si>
    <t>Diplomamunka II</t>
  </si>
  <si>
    <t xml:space="preserve">Thesis Research Work II. </t>
  </si>
  <si>
    <t>általános természettudományi ismeretek (5 kredit)</t>
  </si>
  <si>
    <t>bölcsészettudományi, társadalomtudományi, jogi és közgazdaságtudományi ismeretek (5 kr.)</t>
  </si>
  <si>
    <t>Kelemenné Nagy Kinga</t>
  </si>
  <si>
    <t xml:space="preserve">Bioanalitika, biospektroszkópia, tömegspektrometria </t>
  </si>
  <si>
    <t>Bioanalytics, biospectroscopy, mass spectrometry</t>
  </si>
  <si>
    <t>Vácziné Schlosser Gitta Zsófia</t>
  </si>
  <si>
    <t>gentecb22em</t>
  </si>
  <si>
    <t xml:space="preserve">Géntechnológia és rekombináns fehérjék </t>
  </si>
  <si>
    <t>Gene technology and recombinant proteins</t>
  </si>
  <si>
    <t>immbtcb22vm</t>
  </si>
  <si>
    <t>invstcb22vm</t>
  </si>
  <si>
    <t>bioprob22lm</t>
  </si>
  <si>
    <t>Nyíri Kinga</t>
  </si>
  <si>
    <t>Fehér Csaba</t>
  </si>
  <si>
    <t>fehkrob22lm</t>
  </si>
  <si>
    <t>fmiktcb22em</t>
  </si>
  <si>
    <t>knymikb22lm</t>
  </si>
  <si>
    <t>fehkrik22lm</t>
  </si>
  <si>
    <t>rendbib22em</t>
  </si>
  <si>
    <t>diplomamunka (30 kredit)</t>
  </si>
  <si>
    <t>diplm1b22dm</t>
  </si>
  <si>
    <t>diplm2b22dm</t>
  </si>
  <si>
    <t>szabadon választható kreditek (6 kredit)</t>
  </si>
  <si>
    <r>
      <rPr>
        <sz val="12"/>
        <rFont val="Arial"/>
        <family val="2"/>
        <charset val="238"/>
      </rPr>
      <t>szakfelelősök:</t>
    </r>
    <r>
      <rPr>
        <b/>
        <sz val="12"/>
        <rFont val="Arial"/>
        <family val="2"/>
        <charset val="238"/>
      </rPr>
      <t xml:space="preserve"> Kacskovics Imre</t>
    </r>
    <r>
      <rPr>
        <sz val="12"/>
        <rFont val="Arial"/>
        <family val="2"/>
        <charset val="238"/>
      </rPr>
      <t xml:space="preserve"> egyetemi tanár - ELTE, </t>
    </r>
    <r>
      <rPr>
        <b/>
        <sz val="12"/>
        <rFont val="Arial"/>
        <family val="2"/>
        <charset val="238"/>
      </rPr>
      <t>Vértessy Beáta</t>
    </r>
    <r>
      <rPr>
        <sz val="12"/>
        <rFont val="Arial"/>
        <family val="2"/>
        <charset val="238"/>
      </rPr>
      <t xml:space="preserve"> egyetemi tanár - BME</t>
    </r>
  </si>
  <si>
    <t>Kód</t>
  </si>
  <si>
    <t>Tantárgy</t>
  </si>
  <si>
    <t>Szemeszter</t>
  </si>
  <si>
    <t>Óra</t>
  </si>
  <si>
    <t>Kr.</t>
  </si>
  <si>
    <t>Ért.</t>
  </si>
  <si>
    <t>Meghirdető</t>
  </si>
  <si>
    <t>BME ekvivalencia</t>
  </si>
  <si>
    <t>Tantárgyfelelős</t>
  </si>
  <si>
    <t>Tantárgy angol megnevezése</t>
  </si>
  <si>
    <t>Ea</t>
  </si>
  <si>
    <t>Gy</t>
  </si>
  <si>
    <t>Lgy</t>
  </si>
  <si>
    <t>konz</t>
  </si>
  <si>
    <t>x</t>
  </si>
  <si>
    <t>Gyj(5)</t>
  </si>
  <si>
    <t>ELTE</t>
  </si>
  <si>
    <t>BMEVETOME01</t>
  </si>
  <si>
    <t>összes kontaktóra</t>
  </si>
  <si>
    <t>összes kredit</t>
  </si>
  <si>
    <t>összes kollokvium</t>
  </si>
  <si>
    <t xml:space="preserve"> </t>
  </si>
  <si>
    <t>K(5)</t>
  </si>
  <si>
    <t>BMEVETOME02</t>
  </si>
  <si>
    <t>BMEVETOME05</t>
  </si>
  <si>
    <t>BMEVETOME06</t>
  </si>
  <si>
    <t>BMEVETOME17</t>
  </si>
  <si>
    <t>BMEVETOME18</t>
  </si>
  <si>
    <t>BMEVETOME21</t>
  </si>
  <si>
    <t>BMEVETOME22</t>
  </si>
  <si>
    <t>BMEVETOME24</t>
  </si>
  <si>
    <t>BMEVETOME31</t>
  </si>
  <si>
    <t>teljesítendő kredit</t>
  </si>
  <si>
    <t>BME/ELTE</t>
  </si>
  <si>
    <t>szabadon választható tárgy</t>
  </si>
  <si>
    <t>Összesen</t>
  </si>
  <si>
    <t>BMEVEKFM110</t>
  </si>
  <si>
    <t>BMEVEMBM219</t>
  </si>
  <si>
    <t>BMEVETOME46</t>
  </si>
  <si>
    <t>BMEVETOME47</t>
  </si>
  <si>
    <t>BMEVEMBM121</t>
  </si>
  <si>
    <t>BMEVEMBM122</t>
  </si>
  <si>
    <t>BMEVEMBM220</t>
  </si>
  <si>
    <t>BMEVETOME48</t>
  </si>
  <si>
    <t>BMEVETOME49</t>
  </si>
  <si>
    <t>BMEVEMBM123</t>
  </si>
  <si>
    <t>BMEVETOME50</t>
  </si>
  <si>
    <t>BMEVETOME51</t>
  </si>
  <si>
    <t>BMEVETOME52</t>
  </si>
  <si>
    <t>BMEVETOME53</t>
  </si>
  <si>
    <t>BMEVESZM307</t>
  </si>
  <si>
    <t>BMEVETOME55</t>
  </si>
  <si>
    <t>BMEVETOME56</t>
  </si>
  <si>
    <t>BMEVETOME57</t>
  </si>
  <si>
    <t>BMEVETOME58</t>
  </si>
  <si>
    <t>BMEVEMBM351</t>
  </si>
  <si>
    <t>BMEVEMBM451</t>
  </si>
  <si>
    <t>Értékelés</t>
  </si>
  <si>
    <t>K(5)= kollokvium öt fokozatú</t>
  </si>
  <si>
    <t>Gyj(5)=gyakorlati jegy öt fokozatú</t>
  </si>
  <si>
    <t>Előfeltételek</t>
  </si>
  <si>
    <r>
      <t>e</t>
    </r>
    <r>
      <rPr>
        <sz val="10"/>
        <rFont val="Arial"/>
        <family val="2"/>
        <charset val="238"/>
      </rPr>
      <t xml:space="preserve"> = </t>
    </r>
    <r>
      <rPr>
        <b/>
        <sz val="10"/>
        <rFont val="Arial"/>
        <family val="2"/>
        <charset val="238"/>
      </rPr>
      <t>erős</t>
    </r>
  </si>
  <si>
    <t>gy = gyenge</t>
  </si>
  <si>
    <t>t = társfelvétel</t>
  </si>
  <si>
    <t>x =  kötelező tárgy ajánlott félév</t>
  </si>
  <si>
    <t>kv =  kötelezően választható tárgy ajánlott félév</t>
  </si>
  <si>
    <t>kv</t>
  </si>
  <si>
    <t>Biotechnológia mesterszak tantervi hálója 2025 szeptemberétől</t>
  </si>
  <si>
    <t>gyógyszer-biotechnológia specializáció (39 kredit)</t>
  </si>
  <si>
    <t>biológiai ismeretek (15 kredit)</t>
  </si>
  <si>
    <t>biotechnológiai ismeretek (20 kredit)</t>
  </si>
  <si>
    <t>bioanak25em</t>
  </si>
  <si>
    <t>bioanak25lm</t>
  </si>
  <si>
    <t>gentecb25lm</t>
  </si>
  <si>
    <t>rekfehb25lm</t>
  </si>
  <si>
    <t>Vajna Balázs</t>
  </si>
  <si>
    <t>Takács Szabolcs</t>
  </si>
  <si>
    <t>Dosztányi Zsuzsanna</t>
  </si>
  <si>
    <t>fehfizb25vm</t>
  </si>
  <si>
    <t>Fehérjék fizikai vizsgálata</t>
  </si>
  <si>
    <t>BMEVETOME54</t>
  </si>
  <si>
    <t>Kardos József</t>
  </si>
  <si>
    <t>Physical examination of proteins</t>
  </si>
  <si>
    <t>kötelező tárgyak (25 kredit)</t>
  </si>
  <si>
    <t>kötelezően választható tárgyak az alábbi listából (14 kredit értékben)</t>
  </si>
  <si>
    <t>Mobilitás</t>
  </si>
  <si>
    <t>A nyelvismeret elsajátításának tantervi helye:</t>
  </si>
  <si>
    <r>
      <t xml:space="preserve">A mintatanterv szerint kötelező vagy kötelezően választható tárgyak közül legalább </t>
    </r>
    <r>
      <rPr>
        <b/>
        <sz val="11"/>
        <color theme="1"/>
        <rFont val="Calibri"/>
        <family val="2"/>
        <charset val="238"/>
        <scheme val="minor"/>
      </rPr>
      <t xml:space="preserve">10 kreditnyi tárgy angol </t>
    </r>
    <r>
      <rPr>
        <sz val="11"/>
        <color theme="1"/>
        <rFont val="Calibri"/>
        <family val="2"/>
        <charset val="238"/>
        <scheme val="minor"/>
      </rPr>
      <t>nyelven (azaz a Neptunban angol nyelvűként jelölt kurzus felvételével) történő elvégzése (kivéve: diplm1b22dm Diplomamunka I. és diplm2b22dm Diplomamunka II.).</t>
    </r>
  </si>
  <si>
    <t>Az előírt nyelvismeret meglétének mérése:</t>
  </si>
  <si>
    <t>a fenti 10 kreditnyi tárgy legalább elégséges vagy megfelelt minősítésű teljesítése.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</si>
</sst>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2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5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20" fillId="0" borderId="0"/>
  </cellStyleXfs>
  <cellXfs count="171">
    <xf numFmtId="0" fontId="0" fillId="0" borderId="0" xfId="0"/>
    <xf numFmtId="0" fontId="4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left" indent="1"/>
    </xf>
    <xf numFmtId="0" fontId="7" fillId="0" borderId="8" xfId="1" applyFont="1" applyBorder="1" applyAlignment="1">
      <alignment vertical="center"/>
    </xf>
    <xf numFmtId="0" fontId="7" fillId="0" borderId="8" xfId="1" applyFont="1" applyBorder="1" applyAlignment="1">
      <alignment horizontal="left" vertical="top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3" fillId="0" borderId="0" xfId="1"/>
    <xf numFmtId="0" fontId="6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1" fillId="5" borderId="4" xfId="1" applyFont="1" applyFill="1" applyBorder="1"/>
    <xf numFmtId="0" fontId="6" fillId="5" borderId="7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1" fillId="5" borderId="5" xfId="1" applyFont="1" applyFill="1" applyBorder="1" applyAlignment="1">
      <alignment vertical="center"/>
    </xf>
    <xf numFmtId="0" fontId="1" fillId="2" borderId="6" xfId="1" applyFont="1" applyFill="1" applyBorder="1"/>
    <xf numFmtId="0" fontId="1" fillId="2" borderId="4" xfId="1" applyFont="1" applyFill="1" applyBorder="1"/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" fillId="2" borderId="5" xfId="1" applyFont="1" applyFill="1" applyBorder="1"/>
    <xf numFmtId="164" fontId="13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1" fillId="6" borderId="6" xfId="1" applyFont="1" applyFill="1" applyBorder="1" applyAlignment="1">
      <alignment vertical="center"/>
    </xf>
    <xf numFmtId="164" fontId="14" fillId="6" borderId="1" xfId="1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164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vertical="center"/>
    </xf>
    <xf numFmtId="0" fontId="1" fillId="5" borderId="6" xfId="1" applyFont="1" applyFill="1" applyBorder="1"/>
    <xf numFmtId="0" fontId="16" fillId="5" borderId="5" xfId="1" applyFont="1" applyFill="1" applyBorder="1" applyAlignment="1">
      <alignment horizontal="center"/>
    </xf>
    <xf numFmtId="0" fontId="1" fillId="5" borderId="20" xfId="1" applyFont="1" applyFill="1" applyBorder="1"/>
    <xf numFmtId="0" fontId="16" fillId="2" borderId="5" xfId="1" applyFont="1" applyFill="1" applyBorder="1" applyAlignment="1">
      <alignment horizontal="center"/>
    </xf>
    <xf numFmtId="164" fontId="13" fillId="6" borderId="7" xfId="1" applyNumberFormat="1" applyFont="1" applyFill="1" applyBorder="1" applyAlignment="1">
      <alignment horizontal="center" vertical="center"/>
    </xf>
    <xf numFmtId="164" fontId="13" fillId="6" borderId="2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14" fillId="6" borderId="7" xfId="1" applyNumberFormat="1" applyFont="1" applyFill="1" applyBorder="1" applyAlignment="1">
      <alignment horizontal="center" vertical="center"/>
    </xf>
    <xf numFmtId="164" fontId="14" fillId="6" borderId="2" xfId="1" applyNumberFormat="1" applyFont="1" applyFill="1" applyBorder="1" applyAlignment="1">
      <alignment horizontal="center" vertical="center"/>
    </xf>
    <xf numFmtId="164" fontId="15" fillId="6" borderId="19" xfId="1" applyNumberFormat="1" applyFont="1" applyFill="1" applyBorder="1" applyAlignment="1">
      <alignment horizontal="center" vertical="center"/>
    </xf>
    <xf numFmtId="164" fontId="15" fillId="6" borderId="3" xfId="1" applyNumberFormat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/>
    </xf>
    <xf numFmtId="0" fontId="1" fillId="6" borderId="22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1" fillId="3" borderId="20" xfId="1" applyFont="1" applyFill="1" applyBorder="1" applyAlignment="1">
      <alignment vertical="center"/>
    </xf>
    <xf numFmtId="0" fontId="1" fillId="5" borderId="5" xfId="1" applyFont="1" applyFill="1" applyBorder="1"/>
    <xf numFmtId="0" fontId="16" fillId="5" borderId="4" xfId="1" applyFont="1" applyFill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1" fillId="2" borderId="2" xfId="1" applyFont="1" applyFill="1" applyBorder="1"/>
    <xf numFmtId="164" fontId="15" fillId="6" borderId="7" xfId="1" applyNumberFormat="1" applyFont="1" applyFill="1" applyBorder="1" applyAlignment="1">
      <alignment horizontal="center" vertical="center"/>
    </xf>
    <xf numFmtId="0" fontId="1" fillId="5" borderId="2" xfId="1" applyFont="1" applyFill="1" applyBorder="1"/>
    <xf numFmtId="0" fontId="6" fillId="3" borderId="4" xfId="2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vertical="center"/>
    </xf>
    <xf numFmtId="0" fontId="16" fillId="5" borderId="19" xfId="1" applyFont="1" applyFill="1" applyBorder="1" applyAlignment="1">
      <alignment horizontal="center"/>
    </xf>
    <xf numFmtId="0" fontId="16" fillId="5" borderId="3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 vertical="center"/>
    </xf>
    <xf numFmtId="0" fontId="1" fillId="2" borderId="23" xfId="1" applyFont="1" applyFill="1" applyBorder="1"/>
    <xf numFmtId="0" fontId="16" fillId="2" borderId="3" xfId="1" applyFont="1" applyFill="1" applyBorder="1" applyAlignment="1">
      <alignment horizontal="center"/>
    </xf>
    <xf numFmtId="0" fontId="1" fillId="2" borderId="24" xfId="1" applyFont="1" applyFill="1" applyBorder="1"/>
    <xf numFmtId="0" fontId="1" fillId="2" borderId="25" xfId="1" applyFont="1" applyFill="1" applyBorder="1"/>
    <xf numFmtId="0" fontId="1" fillId="0" borderId="4" xfId="1" applyFont="1" applyBorder="1" applyAlignment="1">
      <alignment horizontal="left"/>
    </xf>
    <xf numFmtId="0" fontId="6" fillId="0" borderId="7" xfId="1" applyFont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7" borderId="6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vertical="center"/>
    </xf>
    <xf numFmtId="0" fontId="6" fillId="7" borderId="7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vertical="center"/>
    </xf>
    <xf numFmtId="0" fontId="1" fillId="0" borderId="2" xfId="1" applyFont="1" applyBorder="1" applyAlignment="1">
      <alignment horizontal="left"/>
    </xf>
    <xf numFmtId="0" fontId="17" fillId="7" borderId="1" xfId="1" applyFont="1" applyFill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3" fillId="6" borderId="3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0" fontId="14" fillId="6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" fillId="2" borderId="2" xfId="1" applyFont="1" applyFill="1" applyBorder="1" applyAlignment="1">
      <alignment vertical="center"/>
    </xf>
    <xf numFmtId="0" fontId="16" fillId="2" borderId="18" xfId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4" xfId="1" applyFont="1" applyFill="1" applyBorder="1"/>
    <xf numFmtId="0" fontId="21" fillId="0" borderId="0" xfId="3" applyFont="1" applyAlignment="1">
      <alignment horizontal="left"/>
    </xf>
    <xf numFmtId="0" fontId="3" fillId="0" borderId="0" xfId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/>
    <xf numFmtId="0" fontId="5" fillId="2" borderId="0" xfId="1" applyFont="1" applyFill="1" applyAlignment="1">
      <alignment vertical="center"/>
    </xf>
    <xf numFmtId="0" fontId="1" fillId="2" borderId="4" xfId="1" applyFont="1" applyFill="1" applyBorder="1" applyAlignment="1">
      <alignment horizontal="left"/>
    </xf>
    <xf numFmtId="0" fontId="24" fillId="5" borderId="5" xfId="1" applyFont="1" applyFill="1" applyBorder="1" applyAlignment="1">
      <alignment horizontal="center"/>
    </xf>
    <xf numFmtId="0" fontId="3" fillId="0" borderId="0" xfId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6" borderId="19" xfId="2" applyFont="1" applyFill="1" applyBorder="1" applyAlignment="1">
      <alignment horizontal="right" vertical="center"/>
    </xf>
    <xf numFmtId="0" fontId="15" fillId="6" borderId="4" xfId="2" applyFont="1" applyFill="1" applyBorder="1" applyAlignment="1">
      <alignment horizontal="right" vertical="center"/>
    </xf>
    <xf numFmtId="164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3" fillId="6" borderId="19" xfId="2" applyFont="1" applyFill="1" applyBorder="1" applyAlignment="1">
      <alignment horizontal="right" vertical="center"/>
    </xf>
    <xf numFmtId="0" fontId="13" fillId="6" borderId="4" xfId="2" applyFont="1" applyFill="1" applyBorder="1" applyAlignment="1">
      <alignment horizontal="right" vertical="center"/>
    </xf>
    <xf numFmtId="164" fontId="13" fillId="6" borderId="1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4" fillId="6" borderId="19" xfId="2" applyFont="1" applyFill="1" applyBorder="1" applyAlignment="1">
      <alignment horizontal="right" vertical="center"/>
    </xf>
    <xf numFmtId="0" fontId="14" fillId="6" borderId="4" xfId="2" applyFont="1" applyFill="1" applyBorder="1" applyAlignment="1">
      <alignment horizontal="right" vertical="center"/>
    </xf>
    <xf numFmtId="164" fontId="14" fillId="6" borderId="1" xfId="1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5" fillId="6" borderId="2" xfId="1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left" vertical="center"/>
    </xf>
    <xf numFmtId="0" fontId="6" fillId="3" borderId="4" xfId="2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left" vertical="center"/>
    </xf>
    <xf numFmtId="0" fontId="13" fillId="8" borderId="19" xfId="2" applyFont="1" applyFill="1" applyBorder="1" applyAlignment="1">
      <alignment horizontal="right" vertical="center"/>
    </xf>
    <xf numFmtId="0" fontId="13" fillId="8" borderId="4" xfId="2" applyFont="1" applyFill="1" applyBorder="1" applyAlignment="1">
      <alignment horizontal="right" vertical="center"/>
    </xf>
    <xf numFmtId="164" fontId="15" fillId="6" borderId="21" xfId="1" applyNumberFormat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164" fontId="13" fillId="6" borderId="4" xfId="1" applyNumberFormat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164" fontId="14" fillId="6" borderId="4" xfId="1" applyNumberFormat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164" fontId="15" fillId="6" borderId="4" xfId="1" applyNumberFormat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 indent="1"/>
    </xf>
    <xf numFmtId="0" fontId="11" fillId="0" borderId="18" xfId="1" applyFont="1" applyBorder="1" applyAlignment="1">
      <alignment horizontal="left" vertical="center" indent="1"/>
    </xf>
    <xf numFmtId="0" fontId="11" fillId="0" borderId="1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3" borderId="7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4" borderId="14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3" xfId="3" xr:uid="{00000000-0005-0000-0000-000002000000}"/>
    <cellStyle name="Normál_Közös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8"/>
  <sheetViews>
    <sheetView tabSelected="1" workbookViewId="0"/>
  </sheetViews>
  <sheetFormatPr defaultColWidth="10.7109375" defaultRowHeight="12.75" x14ac:dyDescent="0.2"/>
  <cols>
    <col min="1" max="1" width="14.5703125" style="3" customWidth="1"/>
    <col min="2" max="2" width="44.28515625" style="2" customWidth="1"/>
    <col min="3" max="9" width="4.28515625" style="3" customWidth="1"/>
    <col min="10" max="10" width="4.7109375" style="3" customWidth="1"/>
    <col min="11" max="11" width="4.28515625" style="3" customWidth="1"/>
    <col min="12" max="12" width="7.7109375" style="4" customWidth="1"/>
    <col min="13" max="13" width="12" style="4" customWidth="1"/>
    <col min="14" max="14" width="11.5703125" style="4" customWidth="1"/>
    <col min="15" max="15" width="18" style="5" customWidth="1"/>
    <col min="16" max="16" width="47.42578125" style="2" customWidth="1"/>
    <col min="17" max="256" width="10.7109375" style="2"/>
    <col min="257" max="257" width="15.7109375" style="2" customWidth="1"/>
    <col min="258" max="258" width="62.42578125" style="2" customWidth="1"/>
    <col min="259" max="265" width="4.28515625" style="2" customWidth="1"/>
    <col min="266" max="266" width="5.7109375" style="2" customWidth="1"/>
    <col min="267" max="267" width="4.28515625" style="2" customWidth="1"/>
    <col min="268" max="268" width="7.7109375" style="2" customWidth="1"/>
    <col min="269" max="269" width="11.5703125" style="2" customWidth="1"/>
    <col min="270" max="270" width="15.140625" style="2" customWidth="1"/>
    <col min="271" max="271" width="20.140625" style="2" customWidth="1"/>
    <col min="272" max="272" width="47.42578125" style="2" customWidth="1"/>
    <col min="273" max="512" width="10.7109375" style="2"/>
    <col min="513" max="513" width="15.7109375" style="2" customWidth="1"/>
    <col min="514" max="514" width="62.42578125" style="2" customWidth="1"/>
    <col min="515" max="521" width="4.28515625" style="2" customWidth="1"/>
    <col min="522" max="522" width="5.7109375" style="2" customWidth="1"/>
    <col min="523" max="523" width="4.28515625" style="2" customWidth="1"/>
    <col min="524" max="524" width="7.7109375" style="2" customWidth="1"/>
    <col min="525" max="525" width="11.5703125" style="2" customWidth="1"/>
    <col min="526" max="526" width="15.140625" style="2" customWidth="1"/>
    <col min="527" max="527" width="20.140625" style="2" customWidth="1"/>
    <col min="528" max="528" width="47.42578125" style="2" customWidth="1"/>
    <col min="529" max="768" width="10.7109375" style="2"/>
    <col min="769" max="769" width="15.7109375" style="2" customWidth="1"/>
    <col min="770" max="770" width="62.42578125" style="2" customWidth="1"/>
    <col min="771" max="777" width="4.28515625" style="2" customWidth="1"/>
    <col min="778" max="778" width="5.7109375" style="2" customWidth="1"/>
    <col min="779" max="779" width="4.28515625" style="2" customWidth="1"/>
    <col min="780" max="780" width="7.7109375" style="2" customWidth="1"/>
    <col min="781" max="781" width="11.5703125" style="2" customWidth="1"/>
    <col min="782" max="782" width="15.140625" style="2" customWidth="1"/>
    <col min="783" max="783" width="20.140625" style="2" customWidth="1"/>
    <col min="784" max="784" width="47.42578125" style="2" customWidth="1"/>
    <col min="785" max="1024" width="10.7109375" style="2"/>
    <col min="1025" max="1025" width="15.7109375" style="2" customWidth="1"/>
    <col min="1026" max="1026" width="62.42578125" style="2" customWidth="1"/>
    <col min="1027" max="1033" width="4.28515625" style="2" customWidth="1"/>
    <col min="1034" max="1034" width="5.7109375" style="2" customWidth="1"/>
    <col min="1035" max="1035" width="4.28515625" style="2" customWidth="1"/>
    <col min="1036" max="1036" width="7.7109375" style="2" customWidth="1"/>
    <col min="1037" max="1037" width="11.5703125" style="2" customWidth="1"/>
    <col min="1038" max="1038" width="15.140625" style="2" customWidth="1"/>
    <col min="1039" max="1039" width="20.140625" style="2" customWidth="1"/>
    <col min="1040" max="1040" width="47.42578125" style="2" customWidth="1"/>
    <col min="1041" max="1280" width="10.7109375" style="2"/>
    <col min="1281" max="1281" width="15.7109375" style="2" customWidth="1"/>
    <col min="1282" max="1282" width="62.42578125" style="2" customWidth="1"/>
    <col min="1283" max="1289" width="4.28515625" style="2" customWidth="1"/>
    <col min="1290" max="1290" width="5.7109375" style="2" customWidth="1"/>
    <col min="1291" max="1291" width="4.28515625" style="2" customWidth="1"/>
    <col min="1292" max="1292" width="7.7109375" style="2" customWidth="1"/>
    <col min="1293" max="1293" width="11.5703125" style="2" customWidth="1"/>
    <col min="1294" max="1294" width="15.140625" style="2" customWidth="1"/>
    <col min="1295" max="1295" width="20.140625" style="2" customWidth="1"/>
    <col min="1296" max="1296" width="47.42578125" style="2" customWidth="1"/>
    <col min="1297" max="1536" width="10.7109375" style="2"/>
    <col min="1537" max="1537" width="15.7109375" style="2" customWidth="1"/>
    <col min="1538" max="1538" width="62.42578125" style="2" customWidth="1"/>
    <col min="1539" max="1545" width="4.28515625" style="2" customWidth="1"/>
    <col min="1546" max="1546" width="5.7109375" style="2" customWidth="1"/>
    <col min="1547" max="1547" width="4.28515625" style="2" customWidth="1"/>
    <col min="1548" max="1548" width="7.7109375" style="2" customWidth="1"/>
    <col min="1549" max="1549" width="11.5703125" style="2" customWidth="1"/>
    <col min="1550" max="1550" width="15.140625" style="2" customWidth="1"/>
    <col min="1551" max="1551" width="20.140625" style="2" customWidth="1"/>
    <col min="1552" max="1552" width="47.42578125" style="2" customWidth="1"/>
    <col min="1553" max="1792" width="10.7109375" style="2"/>
    <col min="1793" max="1793" width="15.7109375" style="2" customWidth="1"/>
    <col min="1794" max="1794" width="62.42578125" style="2" customWidth="1"/>
    <col min="1795" max="1801" width="4.28515625" style="2" customWidth="1"/>
    <col min="1802" max="1802" width="5.7109375" style="2" customWidth="1"/>
    <col min="1803" max="1803" width="4.28515625" style="2" customWidth="1"/>
    <col min="1804" max="1804" width="7.7109375" style="2" customWidth="1"/>
    <col min="1805" max="1805" width="11.5703125" style="2" customWidth="1"/>
    <col min="1806" max="1806" width="15.140625" style="2" customWidth="1"/>
    <col min="1807" max="1807" width="20.140625" style="2" customWidth="1"/>
    <col min="1808" max="1808" width="47.42578125" style="2" customWidth="1"/>
    <col min="1809" max="2048" width="10.7109375" style="2"/>
    <col min="2049" max="2049" width="15.7109375" style="2" customWidth="1"/>
    <col min="2050" max="2050" width="62.42578125" style="2" customWidth="1"/>
    <col min="2051" max="2057" width="4.28515625" style="2" customWidth="1"/>
    <col min="2058" max="2058" width="5.7109375" style="2" customWidth="1"/>
    <col min="2059" max="2059" width="4.28515625" style="2" customWidth="1"/>
    <col min="2060" max="2060" width="7.7109375" style="2" customWidth="1"/>
    <col min="2061" max="2061" width="11.5703125" style="2" customWidth="1"/>
    <col min="2062" max="2062" width="15.140625" style="2" customWidth="1"/>
    <col min="2063" max="2063" width="20.140625" style="2" customWidth="1"/>
    <col min="2064" max="2064" width="47.42578125" style="2" customWidth="1"/>
    <col min="2065" max="2304" width="10.7109375" style="2"/>
    <col min="2305" max="2305" width="15.7109375" style="2" customWidth="1"/>
    <col min="2306" max="2306" width="62.42578125" style="2" customWidth="1"/>
    <col min="2307" max="2313" width="4.28515625" style="2" customWidth="1"/>
    <col min="2314" max="2314" width="5.7109375" style="2" customWidth="1"/>
    <col min="2315" max="2315" width="4.28515625" style="2" customWidth="1"/>
    <col min="2316" max="2316" width="7.7109375" style="2" customWidth="1"/>
    <col min="2317" max="2317" width="11.5703125" style="2" customWidth="1"/>
    <col min="2318" max="2318" width="15.140625" style="2" customWidth="1"/>
    <col min="2319" max="2319" width="20.140625" style="2" customWidth="1"/>
    <col min="2320" max="2320" width="47.42578125" style="2" customWidth="1"/>
    <col min="2321" max="2560" width="10.7109375" style="2"/>
    <col min="2561" max="2561" width="15.7109375" style="2" customWidth="1"/>
    <col min="2562" max="2562" width="62.42578125" style="2" customWidth="1"/>
    <col min="2563" max="2569" width="4.28515625" style="2" customWidth="1"/>
    <col min="2570" max="2570" width="5.7109375" style="2" customWidth="1"/>
    <col min="2571" max="2571" width="4.28515625" style="2" customWidth="1"/>
    <col min="2572" max="2572" width="7.7109375" style="2" customWidth="1"/>
    <col min="2573" max="2573" width="11.5703125" style="2" customWidth="1"/>
    <col min="2574" max="2574" width="15.140625" style="2" customWidth="1"/>
    <col min="2575" max="2575" width="20.140625" style="2" customWidth="1"/>
    <col min="2576" max="2576" width="47.42578125" style="2" customWidth="1"/>
    <col min="2577" max="2816" width="10.7109375" style="2"/>
    <col min="2817" max="2817" width="15.7109375" style="2" customWidth="1"/>
    <col min="2818" max="2818" width="62.42578125" style="2" customWidth="1"/>
    <col min="2819" max="2825" width="4.28515625" style="2" customWidth="1"/>
    <col min="2826" max="2826" width="5.7109375" style="2" customWidth="1"/>
    <col min="2827" max="2827" width="4.28515625" style="2" customWidth="1"/>
    <col min="2828" max="2828" width="7.7109375" style="2" customWidth="1"/>
    <col min="2829" max="2829" width="11.5703125" style="2" customWidth="1"/>
    <col min="2830" max="2830" width="15.140625" style="2" customWidth="1"/>
    <col min="2831" max="2831" width="20.140625" style="2" customWidth="1"/>
    <col min="2832" max="2832" width="47.42578125" style="2" customWidth="1"/>
    <col min="2833" max="3072" width="10.7109375" style="2"/>
    <col min="3073" max="3073" width="15.7109375" style="2" customWidth="1"/>
    <col min="3074" max="3074" width="62.42578125" style="2" customWidth="1"/>
    <col min="3075" max="3081" width="4.28515625" style="2" customWidth="1"/>
    <col min="3082" max="3082" width="5.7109375" style="2" customWidth="1"/>
    <col min="3083" max="3083" width="4.28515625" style="2" customWidth="1"/>
    <col min="3084" max="3084" width="7.7109375" style="2" customWidth="1"/>
    <col min="3085" max="3085" width="11.5703125" style="2" customWidth="1"/>
    <col min="3086" max="3086" width="15.140625" style="2" customWidth="1"/>
    <col min="3087" max="3087" width="20.140625" style="2" customWidth="1"/>
    <col min="3088" max="3088" width="47.42578125" style="2" customWidth="1"/>
    <col min="3089" max="3328" width="10.7109375" style="2"/>
    <col min="3329" max="3329" width="15.7109375" style="2" customWidth="1"/>
    <col min="3330" max="3330" width="62.42578125" style="2" customWidth="1"/>
    <col min="3331" max="3337" width="4.28515625" style="2" customWidth="1"/>
    <col min="3338" max="3338" width="5.7109375" style="2" customWidth="1"/>
    <col min="3339" max="3339" width="4.28515625" style="2" customWidth="1"/>
    <col min="3340" max="3340" width="7.7109375" style="2" customWidth="1"/>
    <col min="3341" max="3341" width="11.5703125" style="2" customWidth="1"/>
    <col min="3342" max="3342" width="15.140625" style="2" customWidth="1"/>
    <col min="3343" max="3343" width="20.140625" style="2" customWidth="1"/>
    <col min="3344" max="3344" width="47.42578125" style="2" customWidth="1"/>
    <col min="3345" max="3584" width="10.7109375" style="2"/>
    <col min="3585" max="3585" width="15.7109375" style="2" customWidth="1"/>
    <col min="3586" max="3586" width="62.42578125" style="2" customWidth="1"/>
    <col min="3587" max="3593" width="4.28515625" style="2" customWidth="1"/>
    <col min="3594" max="3594" width="5.7109375" style="2" customWidth="1"/>
    <col min="3595" max="3595" width="4.28515625" style="2" customWidth="1"/>
    <col min="3596" max="3596" width="7.7109375" style="2" customWidth="1"/>
    <col min="3597" max="3597" width="11.5703125" style="2" customWidth="1"/>
    <col min="3598" max="3598" width="15.140625" style="2" customWidth="1"/>
    <col min="3599" max="3599" width="20.140625" style="2" customWidth="1"/>
    <col min="3600" max="3600" width="47.42578125" style="2" customWidth="1"/>
    <col min="3601" max="3840" width="10.7109375" style="2"/>
    <col min="3841" max="3841" width="15.7109375" style="2" customWidth="1"/>
    <col min="3842" max="3842" width="62.42578125" style="2" customWidth="1"/>
    <col min="3843" max="3849" width="4.28515625" style="2" customWidth="1"/>
    <col min="3850" max="3850" width="5.7109375" style="2" customWidth="1"/>
    <col min="3851" max="3851" width="4.28515625" style="2" customWidth="1"/>
    <col min="3852" max="3852" width="7.7109375" style="2" customWidth="1"/>
    <col min="3853" max="3853" width="11.5703125" style="2" customWidth="1"/>
    <col min="3854" max="3854" width="15.140625" style="2" customWidth="1"/>
    <col min="3855" max="3855" width="20.140625" style="2" customWidth="1"/>
    <col min="3856" max="3856" width="47.42578125" style="2" customWidth="1"/>
    <col min="3857" max="4096" width="10.7109375" style="2"/>
    <col min="4097" max="4097" width="15.7109375" style="2" customWidth="1"/>
    <col min="4098" max="4098" width="62.42578125" style="2" customWidth="1"/>
    <col min="4099" max="4105" width="4.28515625" style="2" customWidth="1"/>
    <col min="4106" max="4106" width="5.7109375" style="2" customWidth="1"/>
    <col min="4107" max="4107" width="4.28515625" style="2" customWidth="1"/>
    <col min="4108" max="4108" width="7.7109375" style="2" customWidth="1"/>
    <col min="4109" max="4109" width="11.5703125" style="2" customWidth="1"/>
    <col min="4110" max="4110" width="15.140625" style="2" customWidth="1"/>
    <col min="4111" max="4111" width="20.140625" style="2" customWidth="1"/>
    <col min="4112" max="4112" width="47.42578125" style="2" customWidth="1"/>
    <col min="4113" max="4352" width="10.7109375" style="2"/>
    <col min="4353" max="4353" width="15.7109375" style="2" customWidth="1"/>
    <col min="4354" max="4354" width="62.42578125" style="2" customWidth="1"/>
    <col min="4355" max="4361" width="4.28515625" style="2" customWidth="1"/>
    <col min="4362" max="4362" width="5.7109375" style="2" customWidth="1"/>
    <col min="4363" max="4363" width="4.28515625" style="2" customWidth="1"/>
    <col min="4364" max="4364" width="7.7109375" style="2" customWidth="1"/>
    <col min="4365" max="4365" width="11.5703125" style="2" customWidth="1"/>
    <col min="4366" max="4366" width="15.140625" style="2" customWidth="1"/>
    <col min="4367" max="4367" width="20.140625" style="2" customWidth="1"/>
    <col min="4368" max="4368" width="47.42578125" style="2" customWidth="1"/>
    <col min="4369" max="4608" width="10.7109375" style="2"/>
    <col min="4609" max="4609" width="15.7109375" style="2" customWidth="1"/>
    <col min="4610" max="4610" width="62.42578125" style="2" customWidth="1"/>
    <col min="4611" max="4617" width="4.28515625" style="2" customWidth="1"/>
    <col min="4618" max="4618" width="5.7109375" style="2" customWidth="1"/>
    <col min="4619" max="4619" width="4.28515625" style="2" customWidth="1"/>
    <col min="4620" max="4620" width="7.7109375" style="2" customWidth="1"/>
    <col min="4621" max="4621" width="11.5703125" style="2" customWidth="1"/>
    <col min="4622" max="4622" width="15.140625" style="2" customWidth="1"/>
    <col min="4623" max="4623" width="20.140625" style="2" customWidth="1"/>
    <col min="4624" max="4624" width="47.42578125" style="2" customWidth="1"/>
    <col min="4625" max="4864" width="10.7109375" style="2"/>
    <col min="4865" max="4865" width="15.7109375" style="2" customWidth="1"/>
    <col min="4866" max="4866" width="62.42578125" style="2" customWidth="1"/>
    <col min="4867" max="4873" width="4.28515625" style="2" customWidth="1"/>
    <col min="4874" max="4874" width="5.7109375" style="2" customWidth="1"/>
    <col min="4875" max="4875" width="4.28515625" style="2" customWidth="1"/>
    <col min="4876" max="4876" width="7.7109375" style="2" customWidth="1"/>
    <col min="4877" max="4877" width="11.5703125" style="2" customWidth="1"/>
    <col min="4878" max="4878" width="15.140625" style="2" customWidth="1"/>
    <col min="4879" max="4879" width="20.140625" style="2" customWidth="1"/>
    <col min="4880" max="4880" width="47.42578125" style="2" customWidth="1"/>
    <col min="4881" max="5120" width="10.7109375" style="2"/>
    <col min="5121" max="5121" width="15.7109375" style="2" customWidth="1"/>
    <col min="5122" max="5122" width="62.42578125" style="2" customWidth="1"/>
    <col min="5123" max="5129" width="4.28515625" style="2" customWidth="1"/>
    <col min="5130" max="5130" width="5.7109375" style="2" customWidth="1"/>
    <col min="5131" max="5131" width="4.28515625" style="2" customWidth="1"/>
    <col min="5132" max="5132" width="7.7109375" style="2" customWidth="1"/>
    <col min="5133" max="5133" width="11.5703125" style="2" customWidth="1"/>
    <col min="5134" max="5134" width="15.140625" style="2" customWidth="1"/>
    <col min="5135" max="5135" width="20.140625" style="2" customWidth="1"/>
    <col min="5136" max="5136" width="47.42578125" style="2" customWidth="1"/>
    <col min="5137" max="5376" width="10.7109375" style="2"/>
    <col min="5377" max="5377" width="15.7109375" style="2" customWidth="1"/>
    <col min="5378" max="5378" width="62.42578125" style="2" customWidth="1"/>
    <col min="5379" max="5385" width="4.28515625" style="2" customWidth="1"/>
    <col min="5386" max="5386" width="5.7109375" style="2" customWidth="1"/>
    <col min="5387" max="5387" width="4.28515625" style="2" customWidth="1"/>
    <col min="5388" max="5388" width="7.7109375" style="2" customWidth="1"/>
    <col min="5389" max="5389" width="11.5703125" style="2" customWidth="1"/>
    <col min="5390" max="5390" width="15.140625" style="2" customWidth="1"/>
    <col min="5391" max="5391" width="20.140625" style="2" customWidth="1"/>
    <col min="5392" max="5392" width="47.42578125" style="2" customWidth="1"/>
    <col min="5393" max="5632" width="10.7109375" style="2"/>
    <col min="5633" max="5633" width="15.7109375" style="2" customWidth="1"/>
    <col min="5634" max="5634" width="62.42578125" style="2" customWidth="1"/>
    <col min="5635" max="5641" width="4.28515625" style="2" customWidth="1"/>
    <col min="5642" max="5642" width="5.7109375" style="2" customWidth="1"/>
    <col min="5643" max="5643" width="4.28515625" style="2" customWidth="1"/>
    <col min="5644" max="5644" width="7.7109375" style="2" customWidth="1"/>
    <col min="5645" max="5645" width="11.5703125" style="2" customWidth="1"/>
    <col min="5646" max="5646" width="15.140625" style="2" customWidth="1"/>
    <col min="5647" max="5647" width="20.140625" style="2" customWidth="1"/>
    <col min="5648" max="5648" width="47.42578125" style="2" customWidth="1"/>
    <col min="5649" max="5888" width="10.7109375" style="2"/>
    <col min="5889" max="5889" width="15.7109375" style="2" customWidth="1"/>
    <col min="5890" max="5890" width="62.42578125" style="2" customWidth="1"/>
    <col min="5891" max="5897" width="4.28515625" style="2" customWidth="1"/>
    <col min="5898" max="5898" width="5.7109375" style="2" customWidth="1"/>
    <col min="5899" max="5899" width="4.28515625" style="2" customWidth="1"/>
    <col min="5900" max="5900" width="7.7109375" style="2" customWidth="1"/>
    <col min="5901" max="5901" width="11.5703125" style="2" customWidth="1"/>
    <col min="5902" max="5902" width="15.140625" style="2" customWidth="1"/>
    <col min="5903" max="5903" width="20.140625" style="2" customWidth="1"/>
    <col min="5904" max="5904" width="47.42578125" style="2" customWidth="1"/>
    <col min="5905" max="6144" width="10.7109375" style="2"/>
    <col min="6145" max="6145" width="15.7109375" style="2" customWidth="1"/>
    <col min="6146" max="6146" width="62.42578125" style="2" customWidth="1"/>
    <col min="6147" max="6153" width="4.28515625" style="2" customWidth="1"/>
    <col min="6154" max="6154" width="5.7109375" style="2" customWidth="1"/>
    <col min="6155" max="6155" width="4.28515625" style="2" customWidth="1"/>
    <col min="6156" max="6156" width="7.7109375" style="2" customWidth="1"/>
    <col min="6157" max="6157" width="11.5703125" style="2" customWidth="1"/>
    <col min="6158" max="6158" width="15.140625" style="2" customWidth="1"/>
    <col min="6159" max="6159" width="20.140625" style="2" customWidth="1"/>
    <col min="6160" max="6160" width="47.42578125" style="2" customWidth="1"/>
    <col min="6161" max="6400" width="10.7109375" style="2"/>
    <col min="6401" max="6401" width="15.7109375" style="2" customWidth="1"/>
    <col min="6402" max="6402" width="62.42578125" style="2" customWidth="1"/>
    <col min="6403" max="6409" width="4.28515625" style="2" customWidth="1"/>
    <col min="6410" max="6410" width="5.7109375" style="2" customWidth="1"/>
    <col min="6411" max="6411" width="4.28515625" style="2" customWidth="1"/>
    <col min="6412" max="6412" width="7.7109375" style="2" customWidth="1"/>
    <col min="6413" max="6413" width="11.5703125" style="2" customWidth="1"/>
    <col min="6414" max="6414" width="15.140625" style="2" customWidth="1"/>
    <col min="6415" max="6415" width="20.140625" style="2" customWidth="1"/>
    <col min="6416" max="6416" width="47.42578125" style="2" customWidth="1"/>
    <col min="6417" max="6656" width="10.7109375" style="2"/>
    <col min="6657" max="6657" width="15.7109375" style="2" customWidth="1"/>
    <col min="6658" max="6658" width="62.42578125" style="2" customWidth="1"/>
    <col min="6659" max="6665" width="4.28515625" style="2" customWidth="1"/>
    <col min="6666" max="6666" width="5.7109375" style="2" customWidth="1"/>
    <col min="6667" max="6667" width="4.28515625" style="2" customWidth="1"/>
    <col min="6668" max="6668" width="7.7109375" style="2" customWidth="1"/>
    <col min="6669" max="6669" width="11.5703125" style="2" customWidth="1"/>
    <col min="6670" max="6670" width="15.140625" style="2" customWidth="1"/>
    <col min="6671" max="6671" width="20.140625" style="2" customWidth="1"/>
    <col min="6672" max="6672" width="47.42578125" style="2" customWidth="1"/>
    <col min="6673" max="6912" width="10.7109375" style="2"/>
    <col min="6913" max="6913" width="15.7109375" style="2" customWidth="1"/>
    <col min="6914" max="6914" width="62.42578125" style="2" customWidth="1"/>
    <col min="6915" max="6921" width="4.28515625" style="2" customWidth="1"/>
    <col min="6922" max="6922" width="5.7109375" style="2" customWidth="1"/>
    <col min="6923" max="6923" width="4.28515625" style="2" customWidth="1"/>
    <col min="6924" max="6924" width="7.7109375" style="2" customWidth="1"/>
    <col min="6925" max="6925" width="11.5703125" style="2" customWidth="1"/>
    <col min="6926" max="6926" width="15.140625" style="2" customWidth="1"/>
    <col min="6927" max="6927" width="20.140625" style="2" customWidth="1"/>
    <col min="6928" max="6928" width="47.42578125" style="2" customWidth="1"/>
    <col min="6929" max="7168" width="10.7109375" style="2"/>
    <col min="7169" max="7169" width="15.7109375" style="2" customWidth="1"/>
    <col min="7170" max="7170" width="62.42578125" style="2" customWidth="1"/>
    <col min="7171" max="7177" width="4.28515625" style="2" customWidth="1"/>
    <col min="7178" max="7178" width="5.7109375" style="2" customWidth="1"/>
    <col min="7179" max="7179" width="4.28515625" style="2" customWidth="1"/>
    <col min="7180" max="7180" width="7.7109375" style="2" customWidth="1"/>
    <col min="7181" max="7181" width="11.5703125" style="2" customWidth="1"/>
    <col min="7182" max="7182" width="15.140625" style="2" customWidth="1"/>
    <col min="7183" max="7183" width="20.140625" style="2" customWidth="1"/>
    <col min="7184" max="7184" width="47.42578125" style="2" customWidth="1"/>
    <col min="7185" max="7424" width="10.7109375" style="2"/>
    <col min="7425" max="7425" width="15.7109375" style="2" customWidth="1"/>
    <col min="7426" max="7426" width="62.42578125" style="2" customWidth="1"/>
    <col min="7427" max="7433" width="4.28515625" style="2" customWidth="1"/>
    <col min="7434" max="7434" width="5.7109375" style="2" customWidth="1"/>
    <col min="7435" max="7435" width="4.28515625" style="2" customWidth="1"/>
    <col min="7436" max="7436" width="7.7109375" style="2" customWidth="1"/>
    <col min="7437" max="7437" width="11.5703125" style="2" customWidth="1"/>
    <col min="7438" max="7438" width="15.140625" style="2" customWidth="1"/>
    <col min="7439" max="7439" width="20.140625" style="2" customWidth="1"/>
    <col min="7440" max="7440" width="47.42578125" style="2" customWidth="1"/>
    <col min="7441" max="7680" width="10.7109375" style="2"/>
    <col min="7681" max="7681" width="15.7109375" style="2" customWidth="1"/>
    <col min="7682" max="7682" width="62.42578125" style="2" customWidth="1"/>
    <col min="7683" max="7689" width="4.28515625" style="2" customWidth="1"/>
    <col min="7690" max="7690" width="5.7109375" style="2" customWidth="1"/>
    <col min="7691" max="7691" width="4.28515625" style="2" customWidth="1"/>
    <col min="7692" max="7692" width="7.7109375" style="2" customWidth="1"/>
    <col min="7693" max="7693" width="11.5703125" style="2" customWidth="1"/>
    <col min="7694" max="7694" width="15.140625" style="2" customWidth="1"/>
    <col min="7695" max="7695" width="20.140625" style="2" customWidth="1"/>
    <col min="7696" max="7696" width="47.42578125" style="2" customWidth="1"/>
    <col min="7697" max="7936" width="10.7109375" style="2"/>
    <col min="7937" max="7937" width="15.7109375" style="2" customWidth="1"/>
    <col min="7938" max="7938" width="62.42578125" style="2" customWidth="1"/>
    <col min="7939" max="7945" width="4.28515625" style="2" customWidth="1"/>
    <col min="7946" max="7946" width="5.7109375" style="2" customWidth="1"/>
    <col min="7947" max="7947" width="4.28515625" style="2" customWidth="1"/>
    <col min="7948" max="7948" width="7.7109375" style="2" customWidth="1"/>
    <col min="7949" max="7949" width="11.5703125" style="2" customWidth="1"/>
    <col min="7950" max="7950" width="15.140625" style="2" customWidth="1"/>
    <col min="7951" max="7951" width="20.140625" style="2" customWidth="1"/>
    <col min="7952" max="7952" width="47.42578125" style="2" customWidth="1"/>
    <col min="7953" max="8192" width="10.7109375" style="2"/>
    <col min="8193" max="8193" width="15.7109375" style="2" customWidth="1"/>
    <col min="8194" max="8194" width="62.42578125" style="2" customWidth="1"/>
    <col min="8195" max="8201" width="4.28515625" style="2" customWidth="1"/>
    <col min="8202" max="8202" width="5.7109375" style="2" customWidth="1"/>
    <col min="8203" max="8203" width="4.28515625" style="2" customWidth="1"/>
    <col min="8204" max="8204" width="7.7109375" style="2" customWidth="1"/>
    <col min="8205" max="8205" width="11.5703125" style="2" customWidth="1"/>
    <col min="8206" max="8206" width="15.140625" style="2" customWidth="1"/>
    <col min="8207" max="8207" width="20.140625" style="2" customWidth="1"/>
    <col min="8208" max="8208" width="47.42578125" style="2" customWidth="1"/>
    <col min="8209" max="8448" width="10.7109375" style="2"/>
    <col min="8449" max="8449" width="15.7109375" style="2" customWidth="1"/>
    <col min="8450" max="8450" width="62.42578125" style="2" customWidth="1"/>
    <col min="8451" max="8457" width="4.28515625" style="2" customWidth="1"/>
    <col min="8458" max="8458" width="5.7109375" style="2" customWidth="1"/>
    <col min="8459" max="8459" width="4.28515625" style="2" customWidth="1"/>
    <col min="8460" max="8460" width="7.7109375" style="2" customWidth="1"/>
    <col min="8461" max="8461" width="11.5703125" style="2" customWidth="1"/>
    <col min="8462" max="8462" width="15.140625" style="2" customWidth="1"/>
    <col min="8463" max="8463" width="20.140625" style="2" customWidth="1"/>
    <col min="8464" max="8464" width="47.42578125" style="2" customWidth="1"/>
    <col min="8465" max="8704" width="10.7109375" style="2"/>
    <col min="8705" max="8705" width="15.7109375" style="2" customWidth="1"/>
    <col min="8706" max="8706" width="62.42578125" style="2" customWidth="1"/>
    <col min="8707" max="8713" width="4.28515625" style="2" customWidth="1"/>
    <col min="8714" max="8714" width="5.7109375" style="2" customWidth="1"/>
    <col min="8715" max="8715" width="4.28515625" style="2" customWidth="1"/>
    <col min="8716" max="8716" width="7.7109375" style="2" customWidth="1"/>
    <col min="8717" max="8717" width="11.5703125" style="2" customWidth="1"/>
    <col min="8718" max="8718" width="15.140625" style="2" customWidth="1"/>
    <col min="8719" max="8719" width="20.140625" style="2" customWidth="1"/>
    <col min="8720" max="8720" width="47.42578125" style="2" customWidth="1"/>
    <col min="8721" max="8960" width="10.7109375" style="2"/>
    <col min="8961" max="8961" width="15.7109375" style="2" customWidth="1"/>
    <col min="8962" max="8962" width="62.42578125" style="2" customWidth="1"/>
    <col min="8963" max="8969" width="4.28515625" style="2" customWidth="1"/>
    <col min="8970" max="8970" width="5.7109375" style="2" customWidth="1"/>
    <col min="8971" max="8971" width="4.28515625" style="2" customWidth="1"/>
    <col min="8972" max="8972" width="7.7109375" style="2" customWidth="1"/>
    <col min="8973" max="8973" width="11.5703125" style="2" customWidth="1"/>
    <col min="8974" max="8974" width="15.140625" style="2" customWidth="1"/>
    <col min="8975" max="8975" width="20.140625" style="2" customWidth="1"/>
    <col min="8976" max="8976" width="47.42578125" style="2" customWidth="1"/>
    <col min="8977" max="9216" width="10.7109375" style="2"/>
    <col min="9217" max="9217" width="15.7109375" style="2" customWidth="1"/>
    <col min="9218" max="9218" width="62.42578125" style="2" customWidth="1"/>
    <col min="9219" max="9225" width="4.28515625" style="2" customWidth="1"/>
    <col min="9226" max="9226" width="5.7109375" style="2" customWidth="1"/>
    <col min="9227" max="9227" width="4.28515625" style="2" customWidth="1"/>
    <col min="9228" max="9228" width="7.7109375" style="2" customWidth="1"/>
    <col min="9229" max="9229" width="11.5703125" style="2" customWidth="1"/>
    <col min="9230" max="9230" width="15.140625" style="2" customWidth="1"/>
    <col min="9231" max="9231" width="20.140625" style="2" customWidth="1"/>
    <col min="9232" max="9232" width="47.42578125" style="2" customWidth="1"/>
    <col min="9233" max="9472" width="10.7109375" style="2"/>
    <col min="9473" max="9473" width="15.7109375" style="2" customWidth="1"/>
    <col min="9474" max="9474" width="62.42578125" style="2" customWidth="1"/>
    <col min="9475" max="9481" width="4.28515625" style="2" customWidth="1"/>
    <col min="9482" max="9482" width="5.7109375" style="2" customWidth="1"/>
    <col min="9483" max="9483" width="4.28515625" style="2" customWidth="1"/>
    <col min="9484" max="9484" width="7.7109375" style="2" customWidth="1"/>
    <col min="9485" max="9485" width="11.5703125" style="2" customWidth="1"/>
    <col min="9486" max="9486" width="15.140625" style="2" customWidth="1"/>
    <col min="9487" max="9487" width="20.140625" style="2" customWidth="1"/>
    <col min="9488" max="9488" width="47.42578125" style="2" customWidth="1"/>
    <col min="9489" max="9728" width="10.7109375" style="2"/>
    <col min="9729" max="9729" width="15.7109375" style="2" customWidth="1"/>
    <col min="9730" max="9730" width="62.42578125" style="2" customWidth="1"/>
    <col min="9731" max="9737" width="4.28515625" style="2" customWidth="1"/>
    <col min="9738" max="9738" width="5.7109375" style="2" customWidth="1"/>
    <col min="9739" max="9739" width="4.28515625" style="2" customWidth="1"/>
    <col min="9740" max="9740" width="7.7109375" style="2" customWidth="1"/>
    <col min="9741" max="9741" width="11.5703125" style="2" customWidth="1"/>
    <col min="9742" max="9742" width="15.140625" style="2" customWidth="1"/>
    <col min="9743" max="9743" width="20.140625" style="2" customWidth="1"/>
    <col min="9744" max="9744" width="47.42578125" style="2" customWidth="1"/>
    <col min="9745" max="9984" width="10.7109375" style="2"/>
    <col min="9985" max="9985" width="15.7109375" style="2" customWidth="1"/>
    <col min="9986" max="9986" width="62.42578125" style="2" customWidth="1"/>
    <col min="9987" max="9993" width="4.28515625" style="2" customWidth="1"/>
    <col min="9994" max="9994" width="5.7109375" style="2" customWidth="1"/>
    <col min="9995" max="9995" width="4.28515625" style="2" customWidth="1"/>
    <col min="9996" max="9996" width="7.7109375" style="2" customWidth="1"/>
    <col min="9997" max="9997" width="11.5703125" style="2" customWidth="1"/>
    <col min="9998" max="9998" width="15.140625" style="2" customWidth="1"/>
    <col min="9999" max="9999" width="20.140625" style="2" customWidth="1"/>
    <col min="10000" max="10000" width="47.42578125" style="2" customWidth="1"/>
    <col min="10001" max="10240" width="10.7109375" style="2"/>
    <col min="10241" max="10241" width="15.7109375" style="2" customWidth="1"/>
    <col min="10242" max="10242" width="62.42578125" style="2" customWidth="1"/>
    <col min="10243" max="10249" width="4.28515625" style="2" customWidth="1"/>
    <col min="10250" max="10250" width="5.7109375" style="2" customWidth="1"/>
    <col min="10251" max="10251" width="4.28515625" style="2" customWidth="1"/>
    <col min="10252" max="10252" width="7.7109375" style="2" customWidth="1"/>
    <col min="10253" max="10253" width="11.5703125" style="2" customWidth="1"/>
    <col min="10254" max="10254" width="15.140625" style="2" customWidth="1"/>
    <col min="10255" max="10255" width="20.140625" style="2" customWidth="1"/>
    <col min="10256" max="10256" width="47.42578125" style="2" customWidth="1"/>
    <col min="10257" max="10496" width="10.7109375" style="2"/>
    <col min="10497" max="10497" width="15.7109375" style="2" customWidth="1"/>
    <col min="10498" max="10498" width="62.42578125" style="2" customWidth="1"/>
    <col min="10499" max="10505" width="4.28515625" style="2" customWidth="1"/>
    <col min="10506" max="10506" width="5.7109375" style="2" customWidth="1"/>
    <col min="10507" max="10507" width="4.28515625" style="2" customWidth="1"/>
    <col min="10508" max="10508" width="7.7109375" style="2" customWidth="1"/>
    <col min="10509" max="10509" width="11.5703125" style="2" customWidth="1"/>
    <col min="10510" max="10510" width="15.140625" style="2" customWidth="1"/>
    <col min="10511" max="10511" width="20.140625" style="2" customWidth="1"/>
    <col min="10512" max="10512" width="47.42578125" style="2" customWidth="1"/>
    <col min="10513" max="10752" width="10.7109375" style="2"/>
    <col min="10753" max="10753" width="15.7109375" style="2" customWidth="1"/>
    <col min="10754" max="10754" width="62.42578125" style="2" customWidth="1"/>
    <col min="10755" max="10761" width="4.28515625" style="2" customWidth="1"/>
    <col min="10762" max="10762" width="5.7109375" style="2" customWidth="1"/>
    <col min="10763" max="10763" width="4.28515625" style="2" customWidth="1"/>
    <col min="10764" max="10764" width="7.7109375" style="2" customWidth="1"/>
    <col min="10765" max="10765" width="11.5703125" style="2" customWidth="1"/>
    <col min="10766" max="10766" width="15.140625" style="2" customWidth="1"/>
    <col min="10767" max="10767" width="20.140625" style="2" customWidth="1"/>
    <col min="10768" max="10768" width="47.42578125" style="2" customWidth="1"/>
    <col min="10769" max="11008" width="10.7109375" style="2"/>
    <col min="11009" max="11009" width="15.7109375" style="2" customWidth="1"/>
    <col min="11010" max="11010" width="62.42578125" style="2" customWidth="1"/>
    <col min="11011" max="11017" width="4.28515625" style="2" customWidth="1"/>
    <col min="11018" max="11018" width="5.7109375" style="2" customWidth="1"/>
    <col min="11019" max="11019" width="4.28515625" style="2" customWidth="1"/>
    <col min="11020" max="11020" width="7.7109375" style="2" customWidth="1"/>
    <col min="11021" max="11021" width="11.5703125" style="2" customWidth="1"/>
    <col min="11022" max="11022" width="15.140625" style="2" customWidth="1"/>
    <col min="11023" max="11023" width="20.140625" style="2" customWidth="1"/>
    <col min="11024" max="11024" width="47.42578125" style="2" customWidth="1"/>
    <col min="11025" max="11264" width="10.7109375" style="2"/>
    <col min="11265" max="11265" width="15.7109375" style="2" customWidth="1"/>
    <col min="11266" max="11266" width="62.42578125" style="2" customWidth="1"/>
    <col min="11267" max="11273" width="4.28515625" style="2" customWidth="1"/>
    <col min="11274" max="11274" width="5.7109375" style="2" customWidth="1"/>
    <col min="11275" max="11275" width="4.28515625" style="2" customWidth="1"/>
    <col min="11276" max="11276" width="7.7109375" style="2" customWidth="1"/>
    <col min="11277" max="11277" width="11.5703125" style="2" customWidth="1"/>
    <col min="11278" max="11278" width="15.140625" style="2" customWidth="1"/>
    <col min="11279" max="11279" width="20.140625" style="2" customWidth="1"/>
    <col min="11280" max="11280" width="47.42578125" style="2" customWidth="1"/>
    <col min="11281" max="11520" width="10.7109375" style="2"/>
    <col min="11521" max="11521" width="15.7109375" style="2" customWidth="1"/>
    <col min="11522" max="11522" width="62.42578125" style="2" customWidth="1"/>
    <col min="11523" max="11529" width="4.28515625" style="2" customWidth="1"/>
    <col min="11530" max="11530" width="5.7109375" style="2" customWidth="1"/>
    <col min="11531" max="11531" width="4.28515625" style="2" customWidth="1"/>
    <col min="11532" max="11532" width="7.7109375" style="2" customWidth="1"/>
    <col min="11533" max="11533" width="11.5703125" style="2" customWidth="1"/>
    <col min="11534" max="11534" width="15.140625" style="2" customWidth="1"/>
    <col min="11535" max="11535" width="20.140625" style="2" customWidth="1"/>
    <col min="11536" max="11536" width="47.42578125" style="2" customWidth="1"/>
    <col min="11537" max="11776" width="10.7109375" style="2"/>
    <col min="11777" max="11777" width="15.7109375" style="2" customWidth="1"/>
    <col min="11778" max="11778" width="62.42578125" style="2" customWidth="1"/>
    <col min="11779" max="11785" width="4.28515625" style="2" customWidth="1"/>
    <col min="11786" max="11786" width="5.7109375" style="2" customWidth="1"/>
    <col min="11787" max="11787" width="4.28515625" style="2" customWidth="1"/>
    <col min="11788" max="11788" width="7.7109375" style="2" customWidth="1"/>
    <col min="11789" max="11789" width="11.5703125" style="2" customWidth="1"/>
    <col min="11790" max="11790" width="15.140625" style="2" customWidth="1"/>
    <col min="11791" max="11791" width="20.140625" style="2" customWidth="1"/>
    <col min="11792" max="11792" width="47.42578125" style="2" customWidth="1"/>
    <col min="11793" max="12032" width="10.7109375" style="2"/>
    <col min="12033" max="12033" width="15.7109375" style="2" customWidth="1"/>
    <col min="12034" max="12034" width="62.42578125" style="2" customWidth="1"/>
    <col min="12035" max="12041" width="4.28515625" style="2" customWidth="1"/>
    <col min="12042" max="12042" width="5.7109375" style="2" customWidth="1"/>
    <col min="12043" max="12043" width="4.28515625" style="2" customWidth="1"/>
    <col min="12044" max="12044" width="7.7109375" style="2" customWidth="1"/>
    <col min="12045" max="12045" width="11.5703125" style="2" customWidth="1"/>
    <col min="12046" max="12046" width="15.140625" style="2" customWidth="1"/>
    <col min="12047" max="12047" width="20.140625" style="2" customWidth="1"/>
    <col min="12048" max="12048" width="47.42578125" style="2" customWidth="1"/>
    <col min="12049" max="12288" width="10.7109375" style="2"/>
    <col min="12289" max="12289" width="15.7109375" style="2" customWidth="1"/>
    <col min="12290" max="12290" width="62.42578125" style="2" customWidth="1"/>
    <col min="12291" max="12297" width="4.28515625" style="2" customWidth="1"/>
    <col min="12298" max="12298" width="5.7109375" style="2" customWidth="1"/>
    <col min="12299" max="12299" width="4.28515625" style="2" customWidth="1"/>
    <col min="12300" max="12300" width="7.7109375" style="2" customWidth="1"/>
    <col min="12301" max="12301" width="11.5703125" style="2" customWidth="1"/>
    <col min="12302" max="12302" width="15.140625" style="2" customWidth="1"/>
    <col min="12303" max="12303" width="20.140625" style="2" customWidth="1"/>
    <col min="12304" max="12304" width="47.42578125" style="2" customWidth="1"/>
    <col min="12305" max="12544" width="10.7109375" style="2"/>
    <col min="12545" max="12545" width="15.7109375" style="2" customWidth="1"/>
    <col min="12546" max="12546" width="62.42578125" style="2" customWidth="1"/>
    <col min="12547" max="12553" width="4.28515625" style="2" customWidth="1"/>
    <col min="12554" max="12554" width="5.7109375" style="2" customWidth="1"/>
    <col min="12555" max="12555" width="4.28515625" style="2" customWidth="1"/>
    <col min="12556" max="12556" width="7.7109375" style="2" customWidth="1"/>
    <col min="12557" max="12557" width="11.5703125" style="2" customWidth="1"/>
    <col min="12558" max="12558" width="15.140625" style="2" customWidth="1"/>
    <col min="12559" max="12559" width="20.140625" style="2" customWidth="1"/>
    <col min="12560" max="12560" width="47.42578125" style="2" customWidth="1"/>
    <col min="12561" max="12800" width="10.7109375" style="2"/>
    <col min="12801" max="12801" width="15.7109375" style="2" customWidth="1"/>
    <col min="12802" max="12802" width="62.42578125" style="2" customWidth="1"/>
    <col min="12803" max="12809" width="4.28515625" style="2" customWidth="1"/>
    <col min="12810" max="12810" width="5.7109375" style="2" customWidth="1"/>
    <col min="12811" max="12811" width="4.28515625" style="2" customWidth="1"/>
    <col min="12812" max="12812" width="7.7109375" style="2" customWidth="1"/>
    <col min="12813" max="12813" width="11.5703125" style="2" customWidth="1"/>
    <col min="12814" max="12814" width="15.140625" style="2" customWidth="1"/>
    <col min="12815" max="12815" width="20.140625" style="2" customWidth="1"/>
    <col min="12816" max="12816" width="47.42578125" style="2" customWidth="1"/>
    <col min="12817" max="13056" width="10.7109375" style="2"/>
    <col min="13057" max="13057" width="15.7109375" style="2" customWidth="1"/>
    <col min="13058" max="13058" width="62.42578125" style="2" customWidth="1"/>
    <col min="13059" max="13065" width="4.28515625" style="2" customWidth="1"/>
    <col min="13066" max="13066" width="5.7109375" style="2" customWidth="1"/>
    <col min="13067" max="13067" width="4.28515625" style="2" customWidth="1"/>
    <col min="13068" max="13068" width="7.7109375" style="2" customWidth="1"/>
    <col min="13069" max="13069" width="11.5703125" style="2" customWidth="1"/>
    <col min="13070" max="13070" width="15.140625" style="2" customWidth="1"/>
    <col min="13071" max="13071" width="20.140625" style="2" customWidth="1"/>
    <col min="13072" max="13072" width="47.42578125" style="2" customWidth="1"/>
    <col min="13073" max="13312" width="10.7109375" style="2"/>
    <col min="13313" max="13313" width="15.7109375" style="2" customWidth="1"/>
    <col min="13314" max="13314" width="62.42578125" style="2" customWidth="1"/>
    <col min="13315" max="13321" width="4.28515625" style="2" customWidth="1"/>
    <col min="13322" max="13322" width="5.7109375" style="2" customWidth="1"/>
    <col min="13323" max="13323" width="4.28515625" style="2" customWidth="1"/>
    <col min="13324" max="13324" width="7.7109375" style="2" customWidth="1"/>
    <col min="13325" max="13325" width="11.5703125" style="2" customWidth="1"/>
    <col min="13326" max="13326" width="15.140625" style="2" customWidth="1"/>
    <col min="13327" max="13327" width="20.140625" style="2" customWidth="1"/>
    <col min="13328" max="13328" width="47.42578125" style="2" customWidth="1"/>
    <col min="13329" max="13568" width="10.7109375" style="2"/>
    <col min="13569" max="13569" width="15.7109375" style="2" customWidth="1"/>
    <col min="13570" max="13570" width="62.42578125" style="2" customWidth="1"/>
    <col min="13571" max="13577" width="4.28515625" style="2" customWidth="1"/>
    <col min="13578" max="13578" width="5.7109375" style="2" customWidth="1"/>
    <col min="13579" max="13579" width="4.28515625" style="2" customWidth="1"/>
    <col min="13580" max="13580" width="7.7109375" style="2" customWidth="1"/>
    <col min="13581" max="13581" width="11.5703125" style="2" customWidth="1"/>
    <col min="13582" max="13582" width="15.140625" style="2" customWidth="1"/>
    <col min="13583" max="13583" width="20.140625" style="2" customWidth="1"/>
    <col min="13584" max="13584" width="47.42578125" style="2" customWidth="1"/>
    <col min="13585" max="13824" width="10.7109375" style="2"/>
    <col min="13825" max="13825" width="15.7109375" style="2" customWidth="1"/>
    <col min="13826" max="13826" width="62.42578125" style="2" customWidth="1"/>
    <col min="13827" max="13833" width="4.28515625" style="2" customWidth="1"/>
    <col min="13834" max="13834" width="5.7109375" style="2" customWidth="1"/>
    <col min="13835" max="13835" width="4.28515625" style="2" customWidth="1"/>
    <col min="13836" max="13836" width="7.7109375" style="2" customWidth="1"/>
    <col min="13837" max="13837" width="11.5703125" style="2" customWidth="1"/>
    <col min="13838" max="13838" width="15.140625" style="2" customWidth="1"/>
    <col min="13839" max="13839" width="20.140625" style="2" customWidth="1"/>
    <col min="13840" max="13840" width="47.42578125" style="2" customWidth="1"/>
    <col min="13841" max="14080" width="10.7109375" style="2"/>
    <col min="14081" max="14081" width="15.7109375" style="2" customWidth="1"/>
    <col min="14082" max="14082" width="62.42578125" style="2" customWidth="1"/>
    <col min="14083" max="14089" width="4.28515625" style="2" customWidth="1"/>
    <col min="14090" max="14090" width="5.7109375" style="2" customWidth="1"/>
    <col min="14091" max="14091" width="4.28515625" style="2" customWidth="1"/>
    <col min="14092" max="14092" width="7.7109375" style="2" customWidth="1"/>
    <col min="14093" max="14093" width="11.5703125" style="2" customWidth="1"/>
    <col min="14094" max="14094" width="15.140625" style="2" customWidth="1"/>
    <col min="14095" max="14095" width="20.140625" style="2" customWidth="1"/>
    <col min="14096" max="14096" width="47.42578125" style="2" customWidth="1"/>
    <col min="14097" max="14336" width="10.7109375" style="2"/>
    <col min="14337" max="14337" width="15.7109375" style="2" customWidth="1"/>
    <col min="14338" max="14338" width="62.42578125" style="2" customWidth="1"/>
    <col min="14339" max="14345" width="4.28515625" style="2" customWidth="1"/>
    <col min="14346" max="14346" width="5.7109375" style="2" customWidth="1"/>
    <col min="14347" max="14347" width="4.28515625" style="2" customWidth="1"/>
    <col min="14348" max="14348" width="7.7109375" style="2" customWidth="1"/>
    <col min="14349" max="14349" width="11.5703125" style="2" customWidth="1"/>
    <col min="14350" max="14350" width="15.140625" style="2" customWidth="1"/>
    <col min="14351" max="14351" width="20.140625" style="2" customWidth="1"/>
    <col min="14352" max="14352" width="47.42578125" style="2" customWidth="1"/>
    <col min="14353" max="14592" width="10.7109375" style="2"/>
    <col min="14593" max="14593" width="15.7109375" style="2" customWidth="1"/>
    <col min="14594" max="14594" width="62.42578125" style="2" customWidth="1"/>
    <col min="14595" max="14601" width="4.28515625" style="2" customWidth="1"/>
    <col min="14602" max="14602" width="5.7109375" style="2" customWidth="1"/>
    <col min="14603" max="14603" width="4.28515625" style="2" customWidth="1"/>
    <col min="14604" max="14604" width="7.7109375" style="2" customWidth="1"/>
    <col min="14605" max="14605" width="11.5703125" style="2" customWidth="1"/>
    <col min="14606" max="14606" width="15.140625" style="2" customWidth="1"/>
    <col min="14607" max="14607" width="20.140625" style="2" customWidth="1"/>
    <col min="14608" max="14608" width="47.42578125" style="2" customWidth="1"/>
    <col min="14609" max="14848" width="10.7109375" style="2"/>
    <col min="14849" max="14849" width="15.7109375" style="2" customWidth="1"/>
    <col min="14850" max="14850" width="62.42578125" style="2" customWidth="1"/>
    <col min="14851" max="14857" width="4.28515625" style="2" customWidth="1"/>
    <col min="14858" max="14858" width="5.7109375" style="2" customWidth="1"/>
    <col min="14859" max="14859" width="4.28515625" style="2" customWidth="1"/>
    <col min="14860" max="14860" width="7.7109375" style="2" customWidth="1"/>
    <col min="14861" max="14861" width="11.5703125" style="2" customWidth="1"/>
    <col min="14862" max="14862" width="15.140625" style="2" customWidth="1"/>
    <col min="14863" max="14863" width="20.140625" style="2" customWidth="1"/>
    <col min="14864" max="14864" width="47.42578125" style="2" customWidth="1"/>
    <col min="14865" max="15104" width="10.7109375" style="2"/>
    <col min="15105" max="15105" width="15.7109375" style="2" customWidth="1"/>
    <col min="15106" max="15106" width="62.42578125" style="2" customWidth="1"/>
    <col min="15107" max="15113" width="4.28515625" style="2" customWidth="1"/>
    <col min="15114" max="15114" width="5.7109375" style="2" customWidth="1"/>
    <col min="15115" max="15115" width="4.28515625" style="2" customWidth="1"/>
    <col min="15116" max="15116" width="7.7109375" style="2" customWidth="1"/>
    <col min="15117" max="15117" width="11.5703125" style="2" customWidth="1"/>
    <col min="15118" max="15118" width="15.140625" style="2" customWidth="1"/>
    <col min="15119" max="15119" width="20.140625" style="2" customWidth="1"/>
    <col min="15120" max="15120" width="47.42578125" style="2" customWidth="1"/>
    <col min="15121" max="15360" width="10.7109375" style="2"/>
    <col min="15361" max="15361" width="15.7109375" style="2" customWidth="1"/>
    <col min="15362" max="15362" width="62.42578125" style="2" customWidth="1"/>
    <col min="15363" max="15369" width="4.28515625" style="2" customWidth="1"/>
    <col min="15370" max="15370" width="5.7109375" style="2" customWidth="1"/>
    <col min="15371" max="15371" width="4.28515625" style="2" customWidth="1"/>
    <col min="15372" max="15372" width="7.7109375" style="2" customWidth="1"/>
    <col min="15373" max="15373" width="11.5703125" style="2" customWidth="1"/>
    <col min="15374" max="15374" width="15.140625" style="2" customWidth="1"/>
    <col min="15375" max="15375" width="20.140625" style="2" customWidth="1"/>
    <col min="15376" max="15376" width="47.42578125" style="2" customWidth="1"/>
    <col min="15377" max="15616" width="10.7109375" style="2"/>
    <col min="15617" max="15617" width="15.7109375" style="2" customWidth="1"/>
    <col min="15618" max="15618" width="62.42578125" style="2" customWidth="1"/>
    <col min="15619" max="15625" width="4.28515625" style="2" customWidth="1"/>
    <col min="15626" max="15626" width="5.7109375" style="2" customWidth="1"/>
    <col min="15627" max="15627" width="4.28515625" style="2" customWidth="1"/>
    <col min="15628" max="15628" width="7.7109375" style="2" customWidth="1"/>
    <col min="15629" max="15629" width="11.5703125" style="2" customWidth="1"/>
    <col min="15630" max="15630" width="15.140625" style="2" customWidth="1"/>
    <col min="15631" max="15631" width="20.140625" style="2" customWidth="1"/>
    <col min="15632" max="15632" width="47.42578125" style="2" customWidth="1"/>
    <col min="15633" max="15872" width="10.7109375" style="2"/>
    <col min="15873" max="15873" width="15.7109375" style="2" customWidth="1"/>
    <col min="15874" max="15874" width="62.42578125" style="2" customWidth="1"/>
    <col min="15875" max="15881" width="4.28515625" style="2" customWidth="1"/>
    <col min="15882" max="15882" width="5.7109375" style="2" customWidth="1"/>
    <col min="15883" max="15883" width="4.28515625" style="2" customWidth="1"/>
    <col min="15884" max="15884" width="7.7109375" style="2" customWidth="1"/>
    <col min="15885" max="15885" width="11.5703125" style="2" customWidth="1"/>
    <col min="15886" max="15886" width="15.140625" style="2" customWidth="1"/>
    <col min="15887" max="15887" width="20.140625" style="2" customWidth="1"/>
    <col min="15888" max="15888" width="47.42578125" style="2" customWidth="1"/>
    <col min="15889" max="16128" width="10.7109375" style="2"/>
    <col min="16129" max="16129" width="15.7109375" style="2" customWidth="1"/>
    <col min="16130" max="16130" width="62.42578125" style="2" customWidth="1"/>
    <col min="16131" max="16137" width="4.28515625" style="2" customWidth="1"/>
    <col min="16138" max="16138" width="5.7109375" style="2" customWidth="1"/>
    <col min="16139" max="16139" width="4.28515625" style="2" customWidth="1"/>
    <col min="16140" max="16140" width="7.7109375" style="2" customWidth="1"/>
    <col min="16141" max="16141" width="11.5703125" style="2" customWidth="1"/>
    <col min="16142" max="16142" width="15.140625" style="2" customWidth="1"/>
    <col min="16143" max="16143" width="20.140625" style="2" customWidth="1"/>
    <col min="16144" max="16144" width="47.42578125" style="2" customWidth="1"/>
    <col min="16145" max="16384" width="10.7109375" style="2"/>
  </cols>
  <sheetData>
    <row r="1" spans="1:16" ht="30" customHeight="1" x14ac:dyDescent="0.35">
      <c r="A1" s="1" t="s">
        <v>217</v>
      </c>
    </row>
    <row r="2" spans="1:16" ht="20.25" customHeight="1" thickBot="1" x14ac:dyDescent="0.25">
      <c r="A2" s="6" t="s">
        <v>149</v>
      </c>
      <c r="B2" s="7"/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</row>
    <row r="3" spans="1:16" s="10" customFormat="1" ht="18" customHeight="1" thickTop="1" x14ac:dyDescent="0.25">
      <c r="A3" s="160" t="s">
        <v>150</v>
      </c>
      <c r="B3" s="162" t="s">
        <v>151</v>
      </c>
      <c r="C3" s="164" t="s">
        <v>152</v>
      </c>
      <c r="D3" s="165"/>
      <c r="E3" s="165"/>
      <c r="F3" s="166"/>
      <c r="G3" s="164" t="s">
        <v>153</v>
      </c>
      <c r="H3" s="165"/>
      <c r="I3" s="165"/>
      <c r="J3" s="165"/>
      <c r="K3" s="167" t="s">
        <v>154</v>
      </c>
      <c r="L3" s="169" t="s">
        <v>155</v>
      </c>
      <c r="M3" s="150" t="s">
        <v>156</v>
      </c>
      <c r="N3" s="152" t="s">
        <v>157</v>
      </c>
      <c r="O3" s="154" t="s">
        <v>158</v>
      </c>
      <c r="P3" s="156" t="s">
        <v>159</v>
      </c>
    </row>
    <row r="4" spans="1:16" s="10" customFormat="1" ht="27" customHeight="1" x14ac:dyDescent="0.2">
      <c r="A4" s="161"/>
      <c r="B4" s="163"/>
      <c r="C4" s="11">
        <v>1</v>
      </c>
      <c r="D4" s="12">
        <v>2</v>
      </c>
      <c r="E4" s="12">
        <v>3</v>
      </c>
      <c r="F4" s="13">
        <v>4</v>
      </c>
      <c r="G4" s="11" t="s">
        <v>160</v>
      </c>
      <c r="H4" s="12" t="s">
        <v>161</v>
      </c>
      <c r="I4" s="12" t="s">
        <v>162</v>
      </c>
      <c r="J4" s="12" t="s">
        <v>163</v>
      </c>
      <c r="K4" s="168"/>
      <c r="L4" s="170"/>
      <c r="M4" s="151"/>
      <c r="N4" s="153"/>
      <c r="O4" s="155"/>
      <c r="P4" s="157"/>
    </row>
    <row r="5" spans="1:16" s="16" customFormat="1" ht="20.100000000000001" customHeight="1" x14ac:dyDescent="0.25">
      <c r="A5" s="158" t="s">
        <v>126</v>
      </c>
      <c r="B5" s="159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4"/>
      <c r="N5" s="14"/>
      <c r="O5" s="14"/>
      <c r="P5" s="15"/>
    </row>
    <row r="6" spans="1:16" s="16" customFormat="1" ht="15" x14ac:dyDescent="0.25">
      <c r="A6" s="45" t="s">
        <v>186</v>
      </c>
      <c r="B6" s="17" t="s">
        <v>0</v>
      </c>
      <c r="C6" s="18"/>
      <c r="D6" s="19" t="s">
        <v>164</v>
      </c>
      <c r="E6" s="19"/>
      <c r="F6" s="20"/>
      <c r="G6" s="21"/>
      <c r="H6" s="22">
        <v>2</v>
      </c>
      <c r="I6" s="19"/>
      <c r="J6" s="23"/>
      <c r="K6" s="24">
        <v>3</v>
      </c>
      <c r="L6" s="24" t="s">
        <v>165</v>
      </c>
      <c r="M6" s="25" t="s">
        <v>2</v>
      </c>
      <c r="N6" s="24"/>
      <c r="O6" s="17" t="s">
        <v>3</v>
      </c>
      <c r="P6" s="26" t="s">
        <v>1</v>
      </c>
    </row>
    <row r="7" spans="1:16" s="16" customFormat="1" ht="15" x14ac:dyDescent="0.25">
      <c r="A7" s="27" t="s">
        <v>4</v>
      </c>
      <c r="B7" s="28" t="s">
        <v>5</v>
      </c>
      <c r="C7" s="31"/>
      <c r="D7" s="29" t="s">
        <v>164</v>
      </c>
      <c r="E7" s="29"/>
      <c r="F7" s="30"/>
      <c r="G7" s="31"/>
      <c r="H7" s="29">
        <v>2</v>
      </c>
      <c r="I7" s="29"/>
      <c r="J7" s="32"/>
      <c r="K7" s="33">
        <v>2</v>
      </c>
      <c r="L7" s="33" t="s">
        <v>165</v>
      </c>
      <c r="M7" s="34" t="s">
        <v>166</v>
      </c>
      <c r="N7" s="35" t="s">
        <v>167</v>
      </c>
      <c r="O7" s="28" t="s">
        <v>227</v>
      </c>
      <c r="P7" s="35" t="s">
        <v>6</v>
      </c>
    </row>
    <row r="8" spans="1:16" s="16" customFormat="1" ht="15" customHeight="1" x14ac:dyDescent="0.25">
      <c r="A8" s="124" t="s">
        <v>168</v>
      </c>
      <c r="B8" s="125"/>
      <c r="C8" s="36">
        <f>SUMIF(C6:C7,"=x",$G6:$G7)+SUMIF(C6:C7,"=x",$H6:$H7)+SUMIF(C6:C7,"=x",$I6:$I7)</f>
        <v>0</v>
      </c>
      <c r="D8" s="36">
        <f>SUMIF(D6:D7,"=x",$G6:$G7)+SUMIF(D6:D7,"=x",$H6:$H7)+SUMIF(D6:D7,"=x",$I6:$I7)</f>
        <v>4</v>
      </c>
      <c r="E8" s="36">
        <f>SUMIF(E6:E7,"=x",$G6:$G7)+SUMIF(E6:E7,"=x",$H6:$H7)+SUMIF(E6:E7,"=x",$I6:$I7)</f>
        <v>0</v>
      </c>
      <c r="F8" s="36">
        <f>SUMIF(F6:F7,"=x",$G6:$G7)+SUMIF(F6:F7,"=x",$H6:$H7)+SUMIF(F6:F7,"=x",$I6:$I7)</f>
        <v>0</v>
      </c>
      <c r="G8" s="144">
        <f>SUM(C8:F8)</f>
        <v>4</v>
      </c>
      <c r="H8" s="145"/>
      <c r="I8" s="145"/>
      <c r="J8" s="145"/>
      <c r="K8" s="145"/>
      <c r="L8" s="145"/>
      <c r="M8" s="37"/>
      <c r="N8" s="37"/>
      <c r="O8" s="38"/>
      <c r="P8" s="39"/>
    </row>
    <row r="9" spans="1:16" s="16" customFormat="1" ht="15" customHeight="1" x14ac:dyDescent="0.25">
      <c r="A9" s="129" t="s">
        <v>169</v>
      </c>
      <c r="B9" s="130"/>
      <c r="C9" s="40">
        <f>SUMIF(C6:C7,"=x",$K6:$K7)</f>
        <v>0</v>
      </c>
      <c r="D9" s="40">
        <f>SUMIF(D6:D7,"=x",$K6:$K7)</f>
        <v>5</v>
      </c>
      <c r="E9" s="40">
        <f>SUMIF(E6:E7,"=x",$K6:$K7)</f>
        <v>0</v>
      </c>
      <c r="F9" s="40">
        <f>SUMIF(F6:F7,"=x",$K6:$K7)</f>
        <v>0</v>
      </c>
      <c r="G9" s="146">
        <f>SUM(C9:F9)</f>
        <v>5</v>
      </c>
      <c r="H9" s="147"/>
      <c r="I9" s="147"/>
      <c r="J9" s="147"/>
      <c r="K9" s="147"/>
      <c r="L9" s="147"/>
      <c r="M9" s="41"/>
      <c r="N9" s="41"/>
      <c r="O9" s="38"/>
      <c r="P9" s="39"/>
    </row>
    <row r="10" spans="1:16" s="16" customFormat="1" ht="15" customHeight="1" x14ac:dyDescent="0.25">
      <c r="A10" s="120" t="s">
        <v>170</v>
      </c>
      <c r="B10" s="121"/>
      <c r="C10" s="42">
        <f>COUNTIFS(C6:C7,"x",$L6:$L7,"K(5)")+COUNTIFS(C6:C7,"x",$L6:$L7,"AK(5)")+COUNTIFS(C6:C7,"x",$L6:$L7,"BK(5)")</f>
        <v>0</v>
      </c>
      <c r="D10" s="42">
        <f>COUNTIFS(D6:D7,"x",$L6:$L7,"K(5)")+COUNTIFS(D6:D7,"x",$L6:$L7,"AK(5)")+COUNTIFS(D6:D7,"x",$L6:$L7,"BK(5)")</f>
        <v>0</v>
      </c>
      <c r="E10" s="42">
        <f>COUNTIFS(E6:E7,"x",$L6:$L7,"K(5)")+COUNTIFS(E6:E7,"x",$L6:$L7,"AK(5)")+COUNTIFS(E6:E7,"x",$L6:$L7,"BK(5)")</f>
        <v>0</v>
      </c>
      <c r="F10" s="42">
        <f>COUNTIFS(F6:F7,"x",$L6:$L7,"K(5)")+COUNTIFS(F6:F7,"x",$L6:$L7,"AK(5)")+COUNTIFS(F6:F7,"x",$L6:$L7,"BK(5)")</f>
        <v>0</v>
      </c>
      <c r="G10" s="148">
        <f>SUM(C10:F10)</f>
        <v>0</v>
      </c>
      <c r="H10" s="149"/>
      <c r="I10" s="149"/>
      <c r="J10" s="149"/>
      <c r="K10" s="149"/>
      <c r="L10" s="149"/>
      <c r="M10" s="43"/>
      <c r="N10" s="43"/>
      <c r="O10" s="38"/>
      <c r="P10" s="39"/>
    </row>
    <row r="11" spans="1:16" s="16" customFormat="1" ht="20.100000000000001" customHeight="1" x14ac:dyDescent="0.25">
      <c r="A11" s="135" t="s">
        <v>127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9"/>
      <c r="M11" s="14"/>
      <c r="N11" s="14"/>
      <c r="O11" s="14"/>
      <c r="P11" s="44"/>
    </row>
    <row r="12" spans="1:16" s="16" customFormat="1" ht="15" x14ac:dyDescent="0.25">
      <c r="A12" s="45" t="s">
        <v>8</v>
      </c>
      <c r="B12" s="17" t="s">
        <v>9</v>
      </c>
      <c r="C12" s="18"/>
      <c r="D12" s="19"/>
      <c r="E12" s="19" t="s">
        <v>164</v>
      </c>
      <c r="F12" s="20"/>
      <c r="G12" s="18">
        <v>2</v>
      </c>
      <c r="H12" s="19"/>
      <c r="I12" s="19"/>
      <c r="J12" s="23" t="s">
        <v>171</v>
      </c>
      <c r="K12" s="46">
        <v>2</v>
      </c>
      <c r="L12" s="24" t="s">
        <v>172</v>
      </c>
      <c r="M12" s="25" t="s">
        <v>2</v>
      </c>
      <c r="N12" s="24"/>
      <c r="O12" s="17" t="s">
        <v>128</v>
      </c>
      <c r="P12" s="26" t="s">
        <v>10</v>
      </c>
    </row>
    <row r="13" spans="1:16" s="16" customFormat="1" ht="15" x14ac:dyDescent="0.25">
      <c r="A13" s="47" t="s">
        <v>11</v>
      </c>
      <c r="B13" s="47" t="s">
        <v>12</v>
      </c>
      <c r="C13" s="18"/>
      <c r="D13" s="19" t="s">
        <v>164</v>
      </c>
      <c r="E13" s="19"/>
      <c r="F13" s="20"/>
      <c r="G13" s="18">
        <v>2</v>
      </c>
      <c r="H13" s="19"/>
      <c r="I13" s="19"/>
      <c r="J13" s="23"/>
      <c r="K13" s="46">
        <v>2</v>
      </c>
      <c r="L13" s="24" t="s">
        <v>172</v>
      </c>
      <c r="M13" s="25" t="s">
        <v>2</v>
      </c>
      <c r="N13" s="24"/>
      <c r="O13" s="17" t="s">
        <v>14</v>
      </c>
      <c r="P13" s="26" t="s">
        <v>13</v>
      </c>
    </row>
    <row r="14" spans="1:16" s="16" customFormat="1" ht="15" x14ac:dyDescent="0.25">
      <c r="A14" s="27" t="s">
        <v>15</v>
      </c>
      <c r="B14" s="28" t="s">
        <v>16</v>
      </c>
      <c r="C14" s="31"/>
      <c r="D14" s="29"/>
      <c r="E14" s="29"/>
      <c r="F14" s="30" t="s">
        <v>164</v>
      </c>
      <c r="G14" s="31">
        <v>1</v>
      </c>
      <c r="H14" s="29"/>
      <c r="I14" s="29" t="s">
        <v>171</v>
      </c>
      <c r="J14" s="32" t="s">
        <v>171</v>
      </c>
      <c r="K14" s="48">
        <v>1</v>
      </c>
      <c r="L14" s="33" t="s">
        <v>172</v>
      </c>
      <c r="M14" s="34" t="s">
        <v>166</v>
      </c>
      <c r="N14" s="35" t="s">
        <v>173</v>
      </c>
      <c r="O14" s="28" t="s">
        <v>18</v>
      </c>
      <c r="P14" s="35" t="s">
        <v>17</v>
      </c>
    </row>
    <row r="15" spans="1:16" s="16" customFormat="1" ht="15" customHeight="1" x14ac:dyDescent="0.25">
      <c r="A15" s="124" t="s">
        <v>168</v>
      </c>
      <c r="B15" s="125"/>
      <c r="C15" s="49">
        <f>SUMIF(C12:C14,"=x",$G12:$G14)+SUMIF(C12:C14,"=x",$H12:$H14)+SUMIF(C12:C14,"=x",$I12:$I14)</f>
        <v>0</v>
      </c>
      <c r="D15" s="36">
        <f>SUMIF(D12:D14,"=x",$G12:$G14)+SUMIF(D12:D14,"=x",$H12:$H14)+SUMIF(D12:D14,"=x",$I12:$I14)</f>
        <v>2</v>
      </c>
      <c r="E15" s="36">
        <f>SUMIF(E12:E14,"=x",$G12:$G14)+SUMIF(E12:E14,"=x",$H12:$H14)+SUMIF(E12:E14,"=x",$I12:$I14)</f>
        <v>2</v>
      </c>
      <c r="F15" s="50">
        <f>SUMIF(F12:F14,"=x",$G12:$G14)+SUMIF(F12:F14,"=x",$H12:$H14)+SUMIF(F12:F14,"=x",$I12:$I14)</f>
        <v>1</v>
      </c>
      <c r="G15" s="126">
        <f>SUM(C15:F15)</f>
        <v>5</v>
      </c>
      <c r="H15" s="127"/>
      <c r="I15" s="127"/>
      <c r="J15" s="127"/>
      <c r="K15" s="127"/>
      <c r="L15" s="127"/>
      <c r="M15" s="37"/>
      <c r="N15" s="37"/>
      <c r="O15" s="51"/>
      <c r="P15" s="39"/>
    </row>
    <row r="16" spans="1:16" s="16" customFormat="1" ht="15" customHeight="1" x14ac:dyDescent="0.25">
      <c r="A16" s="129" t="s">
        <v>169</v>
      </c>
      <c r="B16" s="130"/>
      <c r="C16" s="52">
        <f>SUMIF(C12:C14,"=x",$K12:$K14)</f>
        <v>0</v>
      </c>
      <c r="D16" s="40">
        <f>SUMIF(D12:D14,"=x",$K12:$K14)</f>
        <v>2</v>
      </c>
      <c r="E16" s="40">
        <f>SUMIF(E12:E14,"=x",$K12:$K14)</f>
        <v>2</v>
      </c>
      <c r="F16" s="53">
        <f>SUMIF(F12:F14,"=x",$K12:$K14)</f>
        <v>1</v>
      </c>
      <c r="G16" s="131">
        <f>SUM(C16:F16)</f>
        <v>5</v>
      </c>
      <c r="H16" s="132"/>
      <c r="I16" s="132"/>
      <c r="J16" s="132"/>
      <c r="K16" s="132"/>
      <c r="L16" s="132"/>
      <c r="M16" s="41"/>
      <c r="N16" s="41"/>
      <c r="O16" s="51"/>
      <c r="P16" s="39"/>
    </row>
    <row r="17" spans="1:16" s="16" customFormat="1" ht="15" customHeight="1" x14ac:dyDescent="0.25">
      <c r="A17" s="120" t="s">
        <v>170</v>
      </c>
      <c r="B17" s="121"/>
      <c r="C17" s="54">
        <f>COUNTIFS(C12:C14,"x",$L12:$L14,"K(5)")+COUNTIFS(C12:C14,"x",$L12:$L14,"AK(5)")+COUNTIFS(C12:C14,"x",$L12:$L14,"BK(5)")</f>
        <v>0</v>
      </c>
      <c r="D17" s="42">
        <f>COUNTIFS(D12:D14,"x",$L12:$L14,"K(5)")+COUNTIFS(D12:D14,"x",$L12:$L14,"AK(5)")+COUNTIFS(D12:D14,"x",$L12:$L14,"BK(5)")</f>
        <v>1</v>
      </c>
      <c r="E17" s="55">
        <f>COUNTIFS(E12:E14,"x",$L12:$L14,"K(5)")+COUNTIFS(E12:E14,"x",$L12:$L14,"AK(5)")+COUNTIFS(E12:E14,"x",$L12:$L14,"BK(5)")</f>
        <v>1</v>
      </c>
      <c r="F17" s="55">
        <f>COUNTIFS(F12:F14,"x",$L12:$L14,"K(5)")+COUNTIFS(F12:F14,"x",$L12:$L14,"AK(5)")+COUNTIFS(F12:F14,"x",$L12:$L14,"BK(5)")</f>
        <v>1</v>
      </c>
      <c r="G17" s="142">
        <f>SUM(C17:F17)</f>
        <v>3</v>
      </c>
      <c r="H17" s="143"/>
      <c r="I17" s="143"/>
      <c r="J17" s="143"/>
      <c r="K17" s="143"/>
      <c r="L17" s="143"/>
      <c r="M17" s="56"/>
      <c r="N17" s="56"/>
      <c r="O17" s="57"/>
      <c r="P17" s="58"/>
    </row>
    <row r="18" spans="1:16" s="16" customFormat="1" ht="20.100000000000001" customHeight="1" x14ac:dyDescent="0.25">
      <c r="A18" s="135" t="s">
        <v>219</v>
      </c>
      <c r="B18" s="136"/>
      <c r="C18" s="137"/>
      <c r="D18" s="138"/>
      <c r="E18" s="138"/>
      <c r="F18" s="138"/>
      <c r="G18" s="59"/>
      <c r="H18" s="59"/>
      <c r="I18" s="59"/>
      <c r="J18" s="59"/>
      <c r="K18" s="59"/>
      <c r="L18" s="59"/>
      <c r="M18" s="14"/>
      <c r="N18" s="14"/>
      <c r="O18" s="14"/>
      <c r="P18" s="60"/>
    </row>
    <row r="19" spans="1:16" s="16" customFormat="1" ht="15" x14ac:dyDescent="0.25">
      <c r="A19" s="66" t="s">
        <v>187</v>
      </c>
      <c r="B19" s="61" t="s">
        <v>20</v>
      </c>
      <c r="C19" s="18" t="s">
        <v>164</v>
      </c>
      <c r="D19" s="19"/>
      <c r="E19" s="19"/>
      <c r="F19" s="20"/>
      <c r="G19" s="18">
        <v>1</v>
      </c>
      <c r="H19" s="19"/>
      <c r="I19" s="19">
        <v>2</v>
      </c>
      <c r="J19" s="23" t="s">
        <v>171</v>
      </c>
      <c r="K19" s="46">
        <v>5</v>
      </c>
      <c r="L19" s="62" t="s">
        <v>172</v>
      </c>
      <c r="M19" s="46" t="s">
        <v>2</v>
      </c>
      <c r="N19" s="46"/>
      <c r="O19" s="17" t="s">
        <v>19</v>
      </c>
      <c r="P19" s="26" t="s">
        <v>21</v>
      </c>
    </row>
    <row r="20" spans="1:16" s="16" customFormat="1" ht="15" x14ac:dyDescent="0.25">
      <c r="A20" s="64" t="s">
        <v>221</v>
      </c>
      <c r="B20" s="35" t="s">
        <v>129</v>
      </c>
      <c r="C20" s="29" t="s">
        <v>164</v>
      </c>
      <c r="D20" s="113"/>
      <c r="E20" s="29"/>
      <c r="F20" s="30"/>
      <c r="G20" s="31">
        <v>3</v>
      </c>
      <c r="H20" s="29"/>
      <c r="I20" s="29" t="s">
        <v>171</v>
      </c>
      <c r="J20" s="32" t="s">
        <v>171</v>
      </c>
      <c r="K20" s="48">
        <v>4</v>
      </c>
      <c r="L20" s="63" t="s">
        <v>172</v>
      </c>
      <c r="M20" s="33" t="s">
        <v>166</v>
      </c>
      <c r="N20" s="35" t="s">
        <v>188</v>
      </c>
      <c r="O20" s="28" t="s">
        <v>31</v>
      </c>
      <c r="P20" s="35" t="s">
        <v>130</v>
      </c>
    </row>
    <row r="21" spans="1:16" s="16" customFormat="1" ht="15" x14ac:dyDescent="0.25">
      <c r="A21" s="64" t="s">
        <v>222</v>
      </c>
      <c r="B21" s="35" t="s">
        <v>22</v>
      </c>
      <c r="C21" s="31"/>
      <c r="D21" s="29" t="s">
        <v>164</v>
      </c>
      <c r="E21" s="29"/>
      <c r="F21" s="30"/>
      <c r="G21" s="31"/>
      <c r="H21" s="29"/>
      <c r="I21" s="29">
        <v>3</v>
      </c>
      <c r="J21" s="32"/>
      <c r="K21" s="48">
        <v>4</v>
      </c>
      <c r="L21" s="63" t="s">
        <v>165</v>
      </c>
      <c r="M21" s="33" t="s">
        <v>166</v>
      </c>
      <c r="N21" s="35" t="s">
        <v>189</v>
      </c>
      <c r="O21" s="28" t="s">
        <v>131</v>
      </c>
      <c r="P21" s="35" t="s">
        <v>23</v>
      </c>
    </row>
    <row r="22" spans="1:16" s="16" customFormat="1" ht="15" x14ac:dyDescent="0.25">
      <c r="A22" s="64" t="s">
        <v>28</v>
      </c>
      <c r="B22" s="35" t="s">
        <v>29</v>
      </c>
      <c r="C22" s="113"/>
      <c r="D22" s="31" t="s">
        <v>164</v>
      </c>
      <c r="E22" s="29"/>
      <c r="F22" s="30"/>
      <c r="G22" s="31">
        <v>2</v>
      </c>
      <c r="H22" s="29"/>
      <c r="I22" s="29"/>
      <c r="J22" s="32"/>
      <c r="K22" s="48">
        <v>2</v>
      </c>
      <c r="L22" s="63" t="s">
        <v>172</v>
      </c>
      <c r="M22" s="33" t="s">
        <v>166</v>
      </c>
      <c r="N22" s="35" t="s">
        <v>175</v>
      </c>
      <c r="O22" s="28" t="s">
        <v>31</v>
      </c>
      <c r="P22" s="35" t="s">
        <v>30</v>
      </c>
    </row>
    <row r="23" spans="1:16" s="16" customFormat="1" ht="15" customHeight="1" x14ac:dyDescent="0.25">
      <c r="A23" s="124" t="s">
        <v>168</v>
      </c>
      <c r="B23" s="125"/>
      <c r="C23" s="49">
        <f>SUMIF(C19:C22,"=x",$G19:$G22)+SUMIF(C19:C22,"=x",$H19:$H22)+SUMIF(C19:C22,"=x",$I19:$I22)</f>
        <v>6</v>
      </c>
      <c r="D23" s="36">
        <f>SUMIF(D19:D22,"=x",$G19:$G22)+SUMIF(D19:D22,"=x",$H19:$H22)+SUMIF(D19:D22,"=x",$I19:$I22)</f>
        <v>5</v>
      </c>
      <c r="E23" s="36">
        <f>SUMIF(E19:E22,"=x",$G19:$G22)+SUMIF(E19:E22,"=x",$H19:$H22)+SUMIF(E19:E22,"=x",$I19:$I22)</f>
        <v>0</v>
      </c>
      <c r="F23" s="36">
        <f>SUMIF(F19:F22,"=x",$G19:$G22)+SUMIF(F19:F22,"=x",$H19:$H22)+SUMIF(F19:F22,"=x",$I19:$I22)</f>
        <v>0</v>
      </c>
      <c r="G23" s="126">
        <f>SUM(C23:F23)</f>
        <v>11</v>
      </c>
      <c r="H23" s="127"/>
      <c r="I23" s="127"/>
      <c r="J23" s="127"/>
      <c r="K23" s="127"/>
      <c r="L23" s="127"/>
      <c r="M23" s="37"/>
      <c r="N23" s="37"/>
      <c r="O23" s="51"/>
      <c r="P23" s="39"/>
    </row>
    <row r="24" spans="1:16" s="16" customFormat="1" ht="15" customHeight="1" x14ac:dyDescent="0.25">
      <c r="A24" s="129" t="s">
        <v>169</v>
      </c>
      <c r="B24" s="130"/>
      <c r="C24" s="52">
        <f>SUMIF(C19:C22,"=x",$K19:$K22)</f>
        <v>9</v>
      </c>
      <c r="D24" s="40">
        <f>SUMIF(D19:D22,"=x",$K19:$K22)</f>
        <v>6</v>
      </c>
      <c r="E24" s="40">
        <f>SUMIF(E19:E22,"=x",$K19:$K22)</f>
        <v>0</v>
      </c>
      <c r="F24" s="40">
        <f>SUMIF(F19:F22,"=x",$K19:$K22)</f>
        <v>0</v>
      </c>
      <c r="G24" s="131">
        <f>SUM(C24:F24)</f>
        <v>15</v>
      </c>
      <c r="H24" s="132"/>
      <c r="I24" s="132"/>
      <c r="J24" s="132"/>
      <c r="K24" s="132"/>
      <c r="L24" s="132"/>
      <c r="M24" s="41"/>
      <c r="N24" s="41"/>
      <c r="O24" s="51"/>
      <c r="P24" s="39"/>
    </row>
    <row r="25" spans="1:16" s="16" customFormat="1" ht="15" customHeight="1" x14ac:dyDescent="0.25">
      <c r="A25" s="120" t="s">
        <v>170</v>
      </c>
      <c r="B25" s="121"/>
      <c r="C25" s="65">
        <f>COUNTIFS(C19:C22,"x",$L19:$L22,"K(5)")+COUNTIFS(C19:C22,"x",$L19:$L22,"AK(5)")+COUNTIFS(C19:C22,"x",$L19:$L22,"BK(5)")</f>
        <v>2</v>
      </c>
      <c r="D25" s="42">
        <f>COUNTIFS(D19:D22,"x",$L19:$L22,"K(5)")+COUNTIFS(D19:D22,"x",$L19:$L22,"AK(5)")+COUNTIFS(D19:D22,"x",$L19:$L22,"BK(5)")</f>
        <v>1</v>
      </c>
      <c r="E25" s="42">
        <f>COUNTIFS(E19:E22,"x",$L19:$L22,"K(5)")+COUNTIFS(E19:E22,"x",$L19:$L22,"AK(5)")+COUNTIFS(E19:E22,"x",$L19:$L22,"BK(5)")</f>
        <v>0</v>
      </c>
      <c r="F25" s="42">
        <f>COUNTIFS(F19:F22,"x",$L19:$L22,"K(5)")+COUNTIFS(F19:F22,"x",$L19:$L22,"AK(5)")+COUNTIFS(F19:F22,"x",$L19:$L22,"BK(5)")</f>
        <v>0</v>
      </c>
      <c r="G25" s="122">
        <f>SUM(C25:F25)</f>
        <v>3</v>
      </c>
      <c r="H25" s="123"/>
      <c r="I25" s="123"/>
      <c r="J25" s="123"/>
      <c r="K25" s="123"/>
      <c r="L25" s="123"/>
      <c r="M25" s="43"/>
      <c r="N25" s="43"/>
      <c r="O25" s="51"/>
      <c r="P25" s="39"/>
    </row>
    <row r="26" spans="1:16" s="16" customFormat="1" ht="20.100000000000001" customHeight="1" x14ac:dyDescent="0.25">
      <c r="A26" s="135" t="s">
        <v>220</v>
      </c>
      <c r="B26" s="136"/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4"/>
      <c r="N26" s="14"/>
      <c r="O26" s="14"/>
      <c r="P26" s="44"/>
    </row>
    <row r="27" spans="1:16" s="16" customFormat="1" ht="15" x14ac:dyDescent="0.25">
      <c r="A27" s="66" t="s">
        <v>32</v>
      </c>
      <c r="B27" s="61" t="s">
        <v>33</v>
      </c>
      <c r="C27" s="18"/>
      <c r="D27" s="19" t="s">
        <v>164</v>
      </c>
      <c r="E27" s="19"/>
      <c r="F27" s="20"/>
      <c r="G27" s="18">
        <v>2</v>
      </c>
      <c r="H27" s="19"/>
      <c r="I27" s="19"/>
      <c r="J27" s="23"/>
      <c r="K27" s="46">
        <v>2</v>
      </c>
      <c r="L27" s="62" t="s">
        <v>172</v>
      </c>
      <c r="M27" s="46" t="s">
        <v>2</v>
      </c>
      <c r="N27" s="46"/>
      <c r="O27" s="17" t="s">
        <v>35</v>
      </c>
      <c r="P27" s="26" t="s">
        <v>34</v>
      </c>
    </row>
    <row r="28" spans="1:16" s="16" customFormat="1" ht="15" x14ac:dyDescent="0.25">
      <c r="A28" s="66" t="s">
        <v>190</v>
      </c>
      <c r="B28" s="61" t="s">
        <v>36</v>
      </c>
      <c r="C28" s="18"/>
      <c r="D28" s="19" t="s">
        <v>164</v>
      </c>
      <c r="E28" s="19"/>
      <c r="F28" s="20"/>
      <c r="G28" s="18"/>
      <c r="H28" s="19"/>
      <c r="I28" s="19">
        <v>2</v>
      </c>
      <c r="J28" s="23" t="s">
        <v>171</v>
      </c>
      <c r="K28" s="46">
        <v>4</v>
      </c>
      <c r="L28" s="62" t="s">
        <v>165</v>
      </c>
      <c r="M28" s="46" t="s">
        <v>2</v>
      </c>
      <c r="N28" s="46"/>
      <c r="O28" s="17" t="s">
        <v>35</v>
      </c>
      <c r="P28" s="26" t="s">
        <v>37</v>
      </c>
    </row>
    <row r="29" spans="1:16" s="16" customFormat="1" ht="15" x14ac:dyDescent="0.25">
      <c r="A29" s="66" t="s">
        <v>191</v>
      </c>
      <c r="B29" s="61" t="s">
        <v>42</v>
      </c>
      <c r="C29" s="18" t="s">
        <v>164</v>
      </c>
      <c r="D29" s="19"/>
      <c r="E29" s="19"/>
      <c r="F29" s="20"/>
      <c r="G29" s="18">
        <v>1</v>
      </c>
      <c r="H29" s="19"/>
      <c r="I29" s="19">
        <v>2</v>
      </c>
      <c r="J29" s="23"/>
      <c r="K29" s="46">
        <v>5</v>
      </c>
      <c r="L29" s="62" t="s">
        <v>165</v>
      </c>
      <c r="M29" s="46" t="s">
        <v>2</v>
      </c>
      <c r="N29" s="46"/>
      <c r="O29" s="17" t="s">
        <v>138</v>
      </c>
      <c r="P29" s="26" t="s">
        <v>43</v>
      </c>
    </row>
    <row r="30" spans="1:16" s="16" customFormat="1" ht="15" x14ac:dyDescent="0.25">
      <c r="A30" s="66" t="s">
        <v>192</v>
      </c>
      <c r="B30" s="61" t="s">
        <v>44</v>
      </c>
      <c r="C30" s="18" t="s">
        <v>164</v>
      </c>
      <c r="D30" s="19"/>
      <c r="E30" s="19"/>
      <c r="F30" s="20"/>
      <c r="G30" s="18">
        <v>1</v>
      </c>
      <c r="H30" s="19"/>
      <c r="I30" s="19">
        <v>2</v>
      </c>
      <c r="J30" s="23" t="s">
        <v>171</v>
      </c>
      <c r="K30" s="46">
        <v>4</v>
      </c>
      <c r="L30" s="62" t="s">
        <v>165</v>
      </c>
      <c r="M30" s="46" t="s">
        <v>2</v>
      </c>
      <c r="N30" s="46"/>
      <c r="O30" s="17" t="s">
        <v>46</v>
      </c>
      <c r="P30" s="26" t="s">
        <v>45</v>
      </c>
    </row>
    <row r="31" spans="1:16" s="16" customFormat="1" ht="15" x14ac:dyDescent="0.25">
      <c r="A31" s="102" t="s">
        <v>132</v>
      </c>
      <c r="B31" s="35" t="s">
        <v>133</v>
      </c>
      <c r="C31" s="31" t="s">
        <v>164</v>
      </c>
      <c r="D31" s="29"/>
      <c r="E31" s="29"/>
      <c r="F31" s="30"/>
      <c r="G31" s="31">
        <v>2</v>
      </c>
      <c r="H31" s="29"/>
      <c r="I31" s="29" t="s">
        <v>171</v>
      </c>
      <c r="J31" s="32" t="s">
        <v>171</v>
      </c>
      <c r="K31" s="48">
        <v>2</v>
      </c>
      <c r="L31" s="63" t="s">
        <v>172</v>
      </c>
      <c r="M31" s="33" t="s">
        <v>166</v>
      </c>
      <c r="N31" s="35" t="s">
        <v>193</v>
      </c>
      <c r="O31" s="28" t="s">
        <v>7</v>
      </c>
      <c r="P31" s="35" t="s">
        <v>134</v>
      </c>
    </row>
    <row r="32" spans="1:16" s="16" customFormat="1" ht="15" x14ac:dyDescent="0.25">
      <c r="A32" s="64" t="s">
        <v>223</v>
      </c>
      <c r="B32" s="35" t="s">
        <v>51</v>
      </c>
      <c r="C32" s="31" t="s">
        <v>164</v>
      </c>
      <c r="D32" s="29"/>
      <c r="E32" s="29"/>
      <c r="F32" s="30"/>
      <c r="G32" s="31"/>
      <c r="H32" s="29"/>
      <c r="I32" s="29">
        <v>2</v>
      </c>
      <c r="J32" s="32"/>
      <c r="K32" s="48">
        <v>3</v>
      </c>
      <c r="L32" s="63" t="s">
        <v>165</v>
      </c>
      <c r="M32" s="33" t="s">
        <v>166</v>
      </c>
      <c r="N32" s="35" t="s">
        <v>194</v>
      </c>
      <c r="O32" s="28" t="s">
        <v>7</v>
      </c>
      <c r="P32" s="35" t="s">
        <v>52</v>
      </c>
    </row>
    <row r="33" spans="1:16" s="16" customFormat="1" ht="15" customHeight="1" x14ac:dyDescent="0.25">
      <c r="A33" s="124" t="s">
        <v>168</v>
      </c>
      <c r="B33" s="125"/>
      <c r="C33" s="49">
        <f>SUMIF(C27:C32,"=x",$G27:$G32)+SUMIF(C27:C32,"=x",$H27:$H32)+SUMIF(C27:C32,"=x",$I27:$I32)</f>
        <v>10</v>
      </c>
      <c r="D33" s="36">
        <f>SUMIF(D27:D32,"=x",$G27:$G32)+SUMIF(D27:D32,"=x",$H27:$H32)+SUMIF(D27:D32,"=x",$I27:$I32)</f>
        <v>4</v>
      </c>
      <c r="E33" s="36">
        <f>SUMIF(E27:E32,"=x",$G27:$G32)+SUMIF(E27:E32,"=x",$H27:$H32)+SUMIF(E27:E32,"=x",$I27:$I32)</f>
        <v>0</v>
      </c>
      <c r="F33" s="36">
        <f>SUMIF(F27:F32,"=x",$G27:$G32)+SUMIF(F27:F32,"=x",$H27:$H32)+SUMIF(F27:F32,"=x",$I27:$I32)</f>
        <v>0</v>
      </c>
      <c r="G33" s="126">
        <f>SUM(C33:F33)</f>
        <v>14</v>
      </c>
      <c r="H33" s="127"/>
      <c r="I33" s="127"/>
      <c r="J33" s="127"/>
      <c r="K33" s="127"/>
      <c r="L33" s="127"/>
      <c r="M33" s="37"/>
      <c r="N33" s="37"/>
      <c r="O33" s="51"/>
      <c r="P33" s="39"/>
    </row>
    <row r="34" spans="1:16" s="16" customFormat="1" ht="15" customHeight="1" x14ac:dyDescent="0.25">
      <c r="A34" s="129" t="s">
        <v>169</v>
      </c>
      <c r="B34" s="130"/>
      <c r="C34" s="52">
        <f>SUMIF(C27:C32,"=x",$K27:$K32)</f>
        <v>14</v>
      </c>
      <c r="D34" s="40">
        <f>SUMIF(D27:D32,"=x",$K27:$K32)</f>
        <v>6</v>
      </c>
      <c r="E34" s="40">
        <f>SUMIF(E27:E32,"=x",$K27:$K32)</f>
        <v>0</v>
      </c>
      <c r="F34" s="40">
        <f>SUMIF(F27:F32,"=x",$K27:$K32)</f>
        <v>0</v>
      </c>
      <c r="G34" s="131">
        <f>SUM(C34:F34)</f>
        <v>20</v>
      </c>
      <c r="H34" s="132"/>
      <c r="I34" s="132"/>
      <c r="J34" s="132"/>
      <c r="K34" s="132"/>
      <c r="L34" s="132"/>
      <c r="M34" s="41"/>
      <c r="N34" s="41"/>
      <c r="O34" s="51"/>
      <c r="P34" s="39"/>
    </row>
    <row r="35" spans="1:16" s="16" customFormat="1" ht="15" customHeight="1" x14ac:dyDescent="0.25">
      <c r="A35" s="120" t="s">
        <v>170</v>
      </c>
      <c r="B35" s="121"/>
      <c r="C35" s="65">
        <f>COUNTIFS(C27:C32,"x",$L27:$L32,"K(5)")+COUNTIFS(C27:C32,"x",$L27:$L32,"AK(5)")+COUNTIFS(C27:C32,"x",$L27:$L32,"BK(5)")</f>
        <v>1</v>
      </c>
      <c r="D35" s="42">
        <f>COUNTIFS(D27:D32,"x",$L27:$L32,"K(5)")+COUNTIFS(D27:D32,"x",$L27:$L32,"AK(5)")+COUNTIFS(D27:D32,"x",$L27:$L32,"BK(5)")</f>
        <v>1</v>
      </c>
      <c r="E35" s="42">
        <f>COUNTIFS(E27:E32,"x",$L27:$L32,"K(5)")+COUNTIFS(E27:E32,"x",$L27:$L32,"AK(5)")+COUNTIFS(E27:E32,"x",$L27:$L32,"BK(5)")</f>
        <v>0</v>
      </c>
      <c r="F35" s="42">
        <f>COUNTIFS(F27:F32,"x",$L27:$L32,"K(5)")+COUNTIFS(F27:F32,"x",$L27:$L32,"AK(5)")+COUNTIFS(F27:F32,"x",$L27:$L32,"BK(5)")</f>
        <v>0</v>
      </c>
      <c r="G35" s="122">
        <f>SUM(C35:F35)</f>
        <v>2</v>
      </c>
      <c r="H35" s="123"/>
      <c r="I35" s="123"/>
      <c r="J35" s="123"/>
      <c r="K35" s="123"/>
      <c r="L35" s="123"/>
      <c r="M35" s="43"/>
      <c r="N35" s="43"/>
      <c r="O35" s="51"/>
      <c r="P35" s="39"/>
    </row>
    <row r="36" spans="1:16" s="16" customFormat="1" ht="20.100000000000001" customHeight="1" x14ac:dyDescent="0.25">
      <c r="A36" s="135" t="s">
        <v>218</v>
      </c>
      <c r="B36" s="136"/>
      <c r="C36" s="137"/>
      <c r="D36" s="138"/>
      <c r="E36" s="138"/>
      <c r="F36" s="138"/>
      <c r="G36" s="138"/>
      <c r="H36" s="138"/>
      <c r="I36" s="138"/>
      <c r="J36" s="138"/>
      <c r="K36" s="138"/>
      <c r="L36" s="138"/>
      <c r="M36" s="14"/>
      <c r="N36" s="14"/>
      <c r="O36" s="14"/>
      <c r="P36" s="44"/>
    </row>
    <row r="37" spans="1:16" s="16" customFormat="1" ht="20.100000000000001" customHeight="1" x14ac:dyDescent="0.25">
      <c r="A37" s="67"/>
      <c r="B37" s="67" t="s">
        <v>233</v>
      </c>
      <c r="C37" s="68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44"/>
    </row>
    <row r="38" spans="1:16" s="16" customFormat="1" ht="15" x14ac:dyDescent="0.25">
      <c r="A38" s="66" t="s">
        <v>53</v>
      </c>
      <c r="B38" s="61" t="s">
        <v>54</v>
      </c>
      <c r="C38" s="18"/>
      <c r="D38" s="19"/>
      <c r="E38" s="19" t="s">
        <v>164</v>
      </c>
      <c r="F38" s="20"/>
      <c r="G38" s="18">
        <v>2</v>
      </c>
      <c r="H38" s="19"/>
      <c r="I38" s="19"/>
      <c r="J38" s="23"/>
      <c r="K38" s="46">
        <v>2</v>
      </c>
      <c r="L38" s="62" t="s">
        <v>172</v>
      </c>
      <c r="M38" s="46" t="s">
        <v>2</v>
      </c>
      <c r="N38" s="46"/>
      <c r="O38" s="17" t="s">
        <v>56</v>
      </c>
      <c r="P38" s="26" t="s">
        <v>55</v>
      </c>
    </row>
    <row r="39" spans="1:16" s="116" customFormat="1" ht="15" x14ac:dyDescent="0.25">
      <c r="A39" s="64" t="s">
        <v>228</v>
      </c>
      <c r="B39" s="35" t="s">
        <v>229</v>
      </c>
      <c r="C39" s="31"/>
      <c r="D39" s="29" t="s">
        <v>164</v>
      </c>
      <c r="E39" s="29"/>
      <c r="F39" s="30"/>
      <c r="G39" s="31">
        <v>1</v>
      </c>
      <c r="H39" s="29"/>
      <c r="I39" s="29">
        <v>2</v>
      </c>
      <c r="J39" s="32" t="s">
        <v>171</v>
      </c>
      <c r="K39" s="48">
        <v>4</v>
      </c>
      <c r="L39" s="63" t="s">
        <v>165</v>
      </c>
      <c r="M39" s="33" t="s">
        <v>166</v>
      </c>
      <c r="N39" s="35" t="s">
        <v>230</v>
      </c>
      <c r="O39" s="28" t="s">
        <v>231</v>
      </c>
      <c r="P39" s="35" t="s">
        <v>232</v>
      </c>
    </row>
    <row r="40" spans="1:16" s="16" customFormat="1" ht="15" x14ac:dyDescent="0.25">
      <c r="A40" s="64" t="s">
        <v>135</v>
      </c>
      <c r="B40" s="35" t="s">
        <v>59</v>
      </c>
      <c r="C40" s="31"/>
      <c r="D40" s="29" t="s">
        <v>164</v>
      </c>
      <c r="E40" s="29"/>
      <c r="F40" s="30"/>
      <c r="G40" s="31">
        <v>1</v>
      </c>
      <c r="H40" s="29"/>
      <c r="I40" s="29">
        <v>2</v>
      </c>
      <c r="J40" s="32"/>
      <c r="K40" s="48">
        <v>4</v>
      </c>
      <c r="L40" s="63" t="s">
        <v>172</v>
      </c>
      <c r="M40" s="33" t="s">
        <v>166</v>
      </c>
      <c r="N40" s="35" t="s">
        <v>197</v>
      </c>
      <c r="O40" s="28" t="s">
        <v>61</v>
      </c>
      <c r="P40" s="35" t="s">
        <v>60</v>
      </c>
    </row>
    <row r="41" spans="1:16" s="16" customFormat="1" ht="15" x14ac:dyDescent="0.25">
      <c r="A41" s="64" t="s">
        <v>136</v>
      </c>
      <c r="B41" s="35" t="s">
        <v>62</v>
      </c>
      <c r="C41" s="31" t="s">
        <v>164</v>
      </c>
      <c r="D41" s="29"/>
      <c r="E41" s="29"/>
      <c r="F41" s="30"/>
      <c r="G41" s="31">
        <v>1</v>
      </c>
      <c r="H41" s="29"/>
      <c r="I41" s="29">
        <v>2</v>
      </c>
      <c r="J41" s="32" t="s">
        <v>171</v>
      </c>
      <c r="K41" s="48">
        <v>4</v>
      </c>
      <c r="L41" s="63" t="s">
        <v>165</v>
      </c>
      <c r="M41" s="33" t="s">
        <v>166</v>
      </c>
      <c r="N41" s="35" t="s">
        <v>198</v>
      </c>
      <c r="O41" s="28" t="s">
        <v>64</v>
      </c>
      <c r="P41" s="35" t="s">
        <v>63</v>
      </c>
    </row>
    <row r="42" spans="1:16" s="16" customFormat="1" ht="15" x14ac:dyDescent="0.25">
      <c r="A42" s="64" t="s">
        <v>137</v>
      </c>
      <c r="B42" s="35" t="s">
        <v>65</v>
      </c>
      <c r="C42" s="31" t="s">
        <v>164</v>
      </c>
      <c r="D42" s="29" t="s">
        <v>171</v>
      </c>
      <c r="E42" s="29"/>
      <c r="F42" s="30"/>
      <c r="G42" s="31"/>
      <c r="H42" s="29"/>
      <c r="I42" s="29">
        <v>3</v>
      </c>
      <c r="J42" s="32" t="s">
        <v>171</v>
      </c>
      <c r="K42" s="48">
        <v>5</v>
      </c>
      <c r="L42" s="63" t="s">
        <v>165</v>
      </c>
      <c r="M42" s="33" t="s">
        <v>166</v>
      </c>
      <c r="N42" s="35" t="s">
        <v>199</v>
      </c>
      <c r="O42" s="28" t="s">
        <v>7</v>
      </c>
      <c r="P42" s="35" t="s">
        <v>66</v>
      </c>
    </row>
    <row r="43" spans="1:16" s="16" customFormat="1" ht="15" x14ac:dyDescent="0.25">
      <c r="A43" s="66" t="s">
        <v>195</v>
      </c>
      <c r="B43" s="61" t="s">
        <v>67</v>
      </c>
      <c r="C43" s="18"/>
      <c r="D43" s="19" t="s">
        <v>164</v>
      </c>
      <c r="E43" s="19"/>
      <c r="F43" s="20"/>
      <c r="G43" s="18"/>
      <c r="H43" s="19"/>
      <c r="I43" s="19">
        <v>3</v>
      </c>
      <c r="J43" s="23"/>
      <c r="K43" s="115">
        <v>6</v>
      </c>
      <c r="L43" s="62" t="s">
        <v>165</v>
      </c>
      <c r="M43" s="46" t="s">
        <v>2</v>
      </c>
      <c r="N43" s="46"/>
      <c r="O43" s="17" t="s">
        <v>138</v>
      </c>
      <c r="P43" s="26" t="s">
        <v>68</v>
      </c>
    </row>
    <row r="44" spans="1:16" s="16" customFormat="1" ht="15" customHeight="1" x14ac:dyDescent="0.25">
      <c r="A44" s="124" t="s">
        <v>168</v>
      </c>
      <c r="B44" s="125"/>
      <c r="C44" s="49">
        <f>SUMIF(C38:C43,"=x",$G38:$G43)+SUMIF(C38:C43,"=x",$H38:$H43)+SUMIF(C38:C43,"=x",$I38:$I43)</f>
        <v>6</v>
      </c>
      <c r="D44" s="36">
        <f>SUMIF(D38:D43,"=x",$G38:$G43)+SUMIF(D38:D43,"=x",$H38:$H43)+SUMIF(D38:D43,"=x",$I38:$I43)</f>
        <v>9</v>
      </c>
      <c r="E44" s="36">
        <f>SUMIF(E38:E43,"=x",$G38:$G43)+SUMIF(E38:E43,"=x",$H38:$H43)+SUMIF(E38:E43,"=x",$I38:$I43)</f>
        <v>2</v>
      </c>
      <c r="F44" s="36">
        <f>SUMIF(F38:F43,"=x",$G38:$G43)+SUMIF(F38:F43,"=x",$H38:$H43)+SUMIF(F38:F43,"=x",$I38:$I43)</f>
        <v>0</v>
      </c>
      <c r="G44" s="126">
        <f>SUM(C44:F44)</f>
        <v>17</v>
      </c>
      <c r="H44" s="127"/>
      <c r="I44" s="127"/>
      <c r="J44" s="127"/>
      <c r="K44" s="127"/>
      <c r="L44" s="127"/>
      <c r="M44" s="37"/>
      <c r="N44" s="37"/>
      <c r="O44" s="51"/>
      <c r="P44" s="39"/>
    </row>
    <row r="45" spans="1:16" s="16" customFormat="1" ht="15" customHeight="1" x14ac:dyDescent="0.25">
      <c r="A45" s="129" t="s">
        <v>169</v>
      </c>
      <c r="B45" s="130"/>
      <c r="C45" s="52">
        <f>SUMIF(C38:C43,"=x",$K38:$K43)</f>
        <v>9</v>
      </c>
      <c r="D45" s="40">
        <f>SUMIF(D38:D43,"=x",$K38:$K43)</f>
        <v>14</v>
      </c>
      <c r="E45" s="40">
        <f>SUMIF(E38:E43,"=x",$K38:$K43)</f>
        <v>2</v>
      </c>
      <c r="F45" s="40">
        <f>SUMIF(F38:F43,"=x",$K38:$K43)</f>
        <v>0</v>
      </c>
      <c r="G45" s="131">
        <f>SUM(C45:F45)</f>
        <v>25</v>
      </c>
      <c r="H45" s="132"/>
      <c r="I45" s="132"/>
      <c r="J45" s="132"/>
      <c r="K45" s="132"/>
      <c r="L45" s="132"/>
      <c r="M45" s="41"/>
      <c r="N45" s="41"/>
      <c r="O45" s="51"/>
      <c r="P45" s="39"/>
    </row>
    <row r="46" spans="1:16" s="16" customFormat="1" ht="15" customHeight="1" x14ac:dyDescent="0.25">
      <c r="A46" s="120" t="s">
        <v>170</v>
      </c>
      <c r="B46" s="121"/>
      <c r="C46" s="65">
        <f>COUNTIFS(C38:C43,"x",$L38:$L43,"K(5)")+COUNTIFS(C38:C43,"x",$L38:$L43,"AK(5)")+COUNTIFS(C38:C43,"x",$L38:$L43,"BK(5)")</f>
        <v>0</v>
      </c>
      <c r="D46" s="42">
        <f>COUNTIFS(D38:D43,"x",$L38:$L43,"K(5)")+COUNTIFS(D38:D43,"x",$L38:$L43,"AK(5)")+COUNTIFS(D38:D43,"x",$L38:$L43,"BK(5)")</f>
        <v>1</v>
      </c>
      <c r="E46" s="42">
        <f>COUNTIFS(E38:E43,"x",$L38:$L43,"K(5)")+COUNTIFS(E38:E43,"x",$L38:$L43,"AK(5)")+COUNTIFS(E38:E43,"x",$L38:$L43,"BK(5)")</f>
        <v>1</v>
      </c>
      <c r="F46" s="42">
        <f>COUNTIFS(F38:F43,"x",$L38:$L43,"K(5)")+COUNTIFS(F38:F43,"x",$L38:$L43,"AK(5)")+COUNTIFS(F38:F43,"x",$L38:$L43,"BK(5)")</f>
        <v>0</v>
      </c>
      <c r="G46" s="122">
        <f>SUM(C46:F46)</f>
        <v>2</v>
      </c>
      <c r="H46" s="123"/>
      <c r="I46" s="123"/>
      <c r="J46" s="123"/>
      <c r="K46" s="123"/>
      <c r="L46" s="123"/>
      <c r="M46" s="43"/>
      <c r="N46" s="43"/>
      <c r="O46" s="51"/>
      <c r="P46" s="39"/>
    </row>
    <row r="47" spans="1:16" s="16" customFormat="1" ht="20.100000000000001" customHeight="1" x14ac:dyDescent="0.25">
      <c r="A47" s="69"/>
      <c r="B47" s="136" t="s">
        <v>234</v>
      </c>
      <c r="C47" s="136"/>
      <c r="D47" s="139"/>
      <c r="E47" s="59"/>
      <c r="F47" s="59"/>
      <c r="G47" s="138"/>
      <c r="H47" s="138"/>
      <c r="I47" s="138"/>
      <c r="J47" s="138"/>
      <c r="K47" s="138"/>
      <c r="L47" s="138"/>
      <c r="M47" s="14"/>
      <c r="N47" s="14"/>
      <c r="O47" s="14"/>
      <c r="P47" s="44"/>
    </row>
    <row r="48" spans="1:16" s="16" customFormat="1" ht="15" customHeight="1" x14ac:dyDescent="0.25">
      <c r="A48" s="66" t="s">
        <v>38</v>
      </c>
      <c r="B48" s="61" t="s">
        <v>39</v>
      </c>
      <c r="C48" s="18"/>
      <c r="D48" s="19"/>
      <c r="E48" s="19" t="s">
        <v>216</v>
      </c>
      <c r="F48" s="20"/>
      <c r="G48" s="18">
        <v>2</v>
      </c>
      <c r="H48" s="19"/>
      <c r="I48" s="19"/>
      <c r="J48" s="23"/>
      <c r="K48" s="46">
        <v>2</v>
      </c>
      <c r="L48" s="62" t="s">
        <v>172</v>
      </c>
      <c r="M48" s="46" t="s">
        <v>2</v>
      </c>
      <c r="N48" s="46"/>
      <c r="O48" s="17" t="s">
        <v>41</v>
      </c>
      <c r="P48" s="26" t="s">
        <v>40</v>
      </c>
    </row>
    <row r="49" spans="1:16" s="16" customFormat="1" ht="15" customHeight="1" x14ac:dyDescent="0.25">
      <c r="A49" s="66" t="s">
        <v>47</v>
      </c>
      <c r="B49" s="61" t="s">
        <v>48</v>
      </c>
      <c r="C49" s="18"/>
      <c r="D49" s="19"/>
      <c r="E49" s="19" t="s">
        <v>216</v>
      </c>
      <c r="F49" s="20"/>
      <c r="G49" s="18">
        <v>2</v>
      </c>
      <c r="H49" s="19"/>
      <c r="I49" s="19" t="s">
        <v>171</v>
      </c>
      <c r="J49" s="23" t="s">
        <v>171</v>
      </c>
      <c r="K49" s="46">
        <v>2</v>
      </c>
      <c r="L49" s="62" t="s">
        <v>172</v>
      </c>
      <c r="M49" s="46" t="s">
        <v>2</v>
      </c>
      <c r="N49" s="46"/>
      <c r="O49" s="17" t="s">
        <v>50</v>
      </c>
      <c r="P49" s="26" t="s">
        <v>49</v>
      </c>
    </row>
    <row r="50" spans="1:16" s="16" customFormat="1" ht="15" x14ac:dyDescent="0.25">
      <c r="A50" s="45" t="s">
        <v>69</v>
      </c>
      <c r="B50" s="17" t="s">
        <v>70</v>
      </c>
      <c r="C50" s="18"/>
      <c r="D50" s="19"/>
      <c r="E50" s="19" t="s">
        <v>216</v>
      </c>
      <c r="F50" s="20"/>
      <c r="G50" s="18">
        <v>2</v>
      </c>
      <c r="H50" s="19"/>
      <c r="I50" s="19"/>
      <c r="J50" s="23"/>
      <c r="K50" s="46">
        <v>2</v>
      </c>
      <c r="L50" s="62" t="s">
        <v>172</v>
      </c>
      <c r="M50" s="70" t="s">
        <v>2</v>
      </c>
      <c r="N50" s="46"/>
      <c r="O50" s="17" t="s">
        <v>139</v>
      </c>
      <c r="P50" s="26" t="s">
        <v>71</v>
      </c>
    </row>
    <row r="51" spans="1:16" s="16" customFormat="1" ht="15" x14ac:dyDescent="0.25">
      <c r="A51" s="45" t="s">
        <v>72</v>
      </c>
      <c r="B51" s="17" t="s">
        <v>73</v>
      </c>
      <c r="C51" s="18"/>
      <c r="D51" s="19"/>
      <c r="E51" s="19"/>
      <c r="F51" s="20" t="s">
        <v>216</v>
      </c>
      <c r="G51" s="18">
        <v>2</v>
      </c>
      <c r="H51" s="19"/>
      <c r="I51" s="19"/>
      <c r="J51" s="23"/>
      <c r="K51" s="46">
        <v>2</v>
      </c>
      <c r="L51" s="62" t="s">
        <v>172</v>
      </c>
      <c r="M51" s="70" t="s">
        <v>2</v>
      </c>
      <c r="N51" s="46"/>
      <c r="O51" s="17" t="s">
        <v>46</v>
      </c>
      <c r="P51" s="26" t="s">
        <v>74</v>
      </c>
    </row>
    <row r="52" spans="1:16" s="16" customFormat="1" ht="15" x14ac:dyDescent="0.25">
      <c r="A52" s="45" t="s">
        <v>75</v>
      </c>
      <c r="B52" s="17" t="s">
        <v>76</v>
      </c>
      <c r="C52" s="18"/>
      <c r="D52" s="19"/>
      <c r="E52" s="19" t="s">
        <v>216</v>
      </c>
      <c r="F52" s="20"/>
      <c r="G52" s="18">
        <v>2</v>
      </c>
      <c r="H52" s="19"/>
      <c r="I52" s="19"/>
      <c r="J52" s="23"/>
      <c r="K52" s="46">
        <v>2</v>
      </c>
      <c r="L52" s="62" t="s">
        <v>172</v>
      </c>
      <c r="M52" s="70" t="s">
        <v>2</v>
      </c>
      <c r="N52" s="46"/>
      <c r="O52" s="17" t="s">
        <v>19</v>
      </c>
      <c r="P52" s="26" t="s">
        <v>77</v>
      </c>
    </row>
    <row r="53" spans="1:16" s="16" customFormat="1" ht="15" x14ac:dyDescent="0.25">
      <c r="A53" s="45" t="s">
        <v>78</v>
      </c>
      <c r="B53" s="17" t="s">
        <v>79</v>
      </c>
      <c r="C53" s="18"/>
      <c r="D53" s="19"/>
      <c r="E53" s="19" t="s">
        <v>216</v>
      </c>
      <c r="F53" s="20"/>
      <c r="G53" s="18">
        <v>2</v>
      </c>
      <c r="H53" s="19"/>
      <c r="I53" s="19"/>
      <c r="J53" s="23"/>
      <c r="K53" s="46">
        <v>2</v>
      </c>
      <c r="L53" s="62" t="s">
        <v>172</v>
      </c>
      <c r="M53" s="70" t="s">
        <v>2</v>
      </c>
      <c r="N53" s="46"/>
      <c r="O53" s="17" t="s">
        <v>81</v>
      </c>
      <c r="P53" s="26" t="s">
        <v>80</v>
      </c>
    </row>
    <row r="54" spans="1:16" s="16" customFormat="1" ht="15" x14ac:dyDescent="0.25">
      <c r="A54" s="45" t="s">
        <v>82</v>
      </c>
      <c r="B54" s="17" t="s">
        <v>83</v>
      </c>
      <c r="C54" s="18"/>
      <c r="D54" s="19"/>
      <c r="E54" s="19"/>
      <c r="F54" s="20" t="s">
        <v>216</v>
      </c>
      <c r="G54" s="18">
        <v>2</v>
      </c>
      <c r="H54" s="19"/>
      <c r="I54" s="19"/>
      <c r="J54" s="23"/>
      <c r="K54" s="46">
        <v>2</v>
      </c>
      <c r="L54" s="62" t="s">
        <v>172</v>
      </c>
      <c r="M54" s="70" t="s">
        <v>2</v>
      </c>
      <c r="N54" s="46"/>
      <c r="O54" s="17" t="s">
        <v>85</v>
      </c>
      <c r="P54" s="26" t="s">
        <v>84</v>
      </c>
    </row>
    <row r="55" spans="1:16" s="16" customFormat="1" ht="15" x14ac:dyDescent="0.25">
      <c r="A55" s="45" t="s">
        <v>86</v>
      </c>
      <c r="B55" s="17" t="s">
        <v>87</v>
      </c>
      <c r="C55" s="18"/>
      <c r="D55" s="19"/>
      <c r="E55" s="19"/>
      <c r="F55" s="20" t="s">
        <v>216</v>
      </c>
      <c r="G55" s="18">
        <v>2</v>
      </c>
      <c r="H55" s="19"/>
      <c r="I55" s="19"/>
      <c r="J55" s="23"/>
      <c r="K55" s="46">
        <v>2</v>
      </c>
      <c r="L55" s="62" t="s">
        <v>172</v>
      </c>
      <c r="M55" s="70" t="s">
        <v>2</v>
      </c>
      <c r="N55" s="46"/>
      <c r="O55" s="17" t="s">
        <v>89</v>
      </c>
      <c r="P55" s="26" t="s">
        <v>88</v>
      </c>
    </row>
    <row r="56" spans="1:16" s="16" customFormat="1" ht="15" x14ac:dyDescent="0.25">
      <c r="A56" s="45" t="s">
        <v>200</v>
      </c>
      <c r="B56" s="17" t="s">
        <v>90</v>
      </c>
      <c r="C56" s="18"/>
      <c r="D56" s="19"/>
      <c r="E56" s="19"/>
      <c r="F56" s="20" t="s">
        <v>216</v>
      </c>
      <c r="G56" s="18"/>
      <c r="H56" s="19"/>
      <c r="I56" s="19">
        <v>2</v>
      </c>
      <c r="J56" s="23"/>
      <c r="K56" s="46">
        <v>4</v>
      </c>
      <c r="L56" s="71" t="s">
        <v>165</v>
      </c>
      <c r="M56" s="70" t="s">
        <v>2</v>
      </c>
      <c r="N56" s="46"/>
      <c r="O56" s="17" t="s">
        <v>89</v>
      </c>
      <c r="P56" s="26" t="s">
        <v>91</v>
      </c>
    </row>
    <row r="57" spans="1:16" s="16" customFormat="1" ht="15" x14ac:dyDescent="0.25">
      <c r="A57" s="64" t="s">
        <v>24</v>
      </c>
      <c r="B57" s="35" t="s">
        <v>25</v>
      </c>
      <c r="C57" s="31"/>
      <c r="D57" s="29" t="s">
        <v>216</v>
      </c>
      <c r="E57" s="29"/>
      <c r="F57" s="30"/>
      <c r="G57" s="31">
        <v>2</v>
      </c>
      <c r="H57" s="29"/>
      <c r="I57" s="29" t="s">
        <v>171</v>
      </c>
      <c r="J57" s="32" t="s">
        <v>171</v>
      </c>
      <c r="K57" s="48">
        <v>2</v>
      </c>
      <c r="L57" s="63" t="s">
        <v>172</v>
      </c>
      <c r="M57" s="33" t="s">
        <v>166</v>
      </c>
      <c r="N57" s="35" t="s">
        <v>174</v>
      </c>
      <c r="O57" s="28" t="s">
        <v>27</v>
      </c>
      <c r="P57" s="35" t="s">
        <v>26</v>
      </c>
    </row>
    <row r="58" spans="1:16" s="16" customFormat="1" ht="15" x14ac:dyDescent="0.25">
      <c r="A58" s="27" t="s">
        <v>224</v>
      </c>
      <c r="B58" s="28" t="s">
        <v>100</v>
      </c>
      <c r="C58" s="31" t="s">
        <v>216</v>
      </c>
      <c r="D58" s="29"/>
      <c r="E58" s="29"/>
      <c r="F58" s="30"/>
      <c r="G58" s="31"/>
      <c r="H58" s="29"/>
      <c r="I58" s="29">
        <v>2</v>
      </c>
      <c r="J58" s="32"/>
      <c r="K58" s="48">
        <v>4</v>
      </c>
      <c r="L58" s="74" t="s">
        <v>165</v>
      </c>
      <c r="M58" s="72" t="s">
        <v>166</v>
      </c>
      <c r="N58" s="35" t="s">
        <v>196</v>
      </c>
      <c r="O58" s="28" t="s">
        <v>7</v>
      </c>
      <c r="P58" s="35" t="s">
        <v>101</v>
      </c>
    </row>
    <row r="59" spans="1:16" s="16" customFormat="1" ht="15" x14ac:dyDescent="0.25">
      <c r="A59" s="64" t="s">
        <v>140</v>
      </c>
      <c r="B59" s="35" t="s">
        <v>57</v>
      </c>
      <c r="C59" s="31"/>
      <c r="D59" s="29"/>
      <c r="E59" s="29" t="s">
        <v>216</v>
      </c>
      <c r="F59" s="30"/>
      <c r="G59" s="31"/>
      <c r="H59" s="29"/>
      <c r="I59" s="29">
        <v>2</v>
      </c>
      <c r="J59" s="32"/>
      <c r="K59" s="48">
        <v>4</v>
      </c>
      <c r="L59" s="63" t="s">
        <v>165</v>
      </c>
      <c r="M59" s="33" t="s">
        <v>166</v>
      </c>
      <c r="N59" s="35" t="s">
        <v>201</v>
      </c>
      <c r="O59" s="28" t="s">
        <v>7</v>
      </c>
      <c r="P59" s="35" t="s">
        <v>58</v>
      </c>
    </row>
    <row r="60" spans="1:16" s="16" customFormat="1" ht="15" x14ac:dyDescent="0.25">
      <c r="A60" s="27" t="s">
        <v>92</v>
      </c>
      <c r="B60" s="28" t="s">
        <v>93</v>
      </c>
      <c r="C60" s="31"/>
      <c r="D60" s="29"/>
      <c r="E60" s="29"/>
      <c r="F60" s="30" t="s">
        <v>216</v>
      </c>
      <c r="G60" s="31">
        <v>2</v>
      </c>
      <c r="H60" s="29"/>
      <c r="I60" s="29"/>
      <c r="J60" s="32"/>
      <c r="K60" s="48">
        <v>2</v>
      </c>
      <c r="L60" s="63" t="s">
        <v>172</v>
      </c>
      <c r="M60" s="72" t="s">
        <v>166</v>
      </c>
      <c r="N60" s="35" t="s">
        <v>176</v>
      </c>
      <c r="O60" s="28" t="s">
        <v>95</v>
      </c>
      <c r="P60" s="35" t="s">
        <v>94</v>
      </c>
    </row>
    <row r="61" spans="1:16" s="16" customFormat="1" ht="15" x14ac:dyDescent="0.25">
      <c r="A61" s="73" t="s">
        <v>96</v>
      </c>
      <c r="B61" s="28" t="s">
        <v>97</v>
      </c>
      <c r="C61" s="31"/>
      <c r="D61" s="29"/>
      <c r="E61" s="29"/>
      <c r="F61" s="30" t="s">
        <v>216</v>
      </c>
      <c r="G61" s="31">
        <v>2</v>
      </c>
      <c r="H61" s="29"/>
      <c r="I61" s="29"/>
      <c r="J61" s="32"/>
      <c r="K61" s="48">
        <v>2</v>
      </c>
      <c r="L61" s="63" t="s">
        <v>172</v>
      </c>
      <c r="M61" s="72" t="s">
        <v>166</v>
      </c>
      <c r="N61" s="35" t="s">
        <v>177</v>
      </c>
      <c r="O61" s="28" t="s">
        <v>99</v>
      </c>
      <c r="P61" s="35" t="s">
        <v>98</v>
      </c>
    </row>
    <row r="62" spans="1:16" s="16" customFormat="1" ht="15" x14ac:dyDescent="0.25">
      <c r="A62" s="27" t="s">
        <v>141</v>
      </c>
      <c r="B62" s="28" t="s">
        <v>102</v>
      </c>
      <c r="C62" s="31"/>
      <c r="D62" s="29"/>
      <c r="E62" s="29" t="s">
        <v>216</v>
      </c>
      <c r="F62" s="30"/>
      <c r="G62" s="31">
        <v>2</v>
      </c>
      <c r="H62" s="29"/>
      <c r="I62" s="29"/>
      <c r="J62" s="32"/>
      <c r="K62" s="48">
        <v>3</v>
      </c>
      <c r="L62" s="63" t="s">
        <v>172</v>
      </c>
      <c r="M62" s="72" t="s">
        <v>166</v>
      </c>
      <c r="N62" s="35" t="s">
        <v>178</v>
      </c>
      <c r="O62" s="28" t="s">
        <v>104</v>
      </c>
      <c r="P62" s="35" t="s">
        <v>103</v>
      </c>
    </row>
    <row r="63" spans="1:16" s="16" customFormat="1" ht="15" x14ac:dyDescent="0.25">
      <c r="A63" s="27" t="s">
        <v>105</v>
      </c>
      <c r="B63" s="28" t="s">
        <v>106</v>
      </c>
      <c r="C63" s="31"/>
      <c r="D63" s="29"/>
      <c r="E63" s="29"/>
      <c r="F63" s="30" t="s">
        <v>216</v>
      </c>
      <c r="G63" s="31">
        <v>2</v>
      </c>
      <c r="H63" s="29"/>
      <c r="I63" s="29"/>
      <c r="J63" s="32"/>
      <c r="K63" s="48">
        <v>2</v>
      </c>
      <c r="L63" s="63" t="s">
        <v>172</v>
      </c>
      <c r="M63" s="72" t="s">
        <v>166</v>
      </c>
      <c r="N63" s="35" t="s">
        <v>179</v>
      </c>
      <c r="O63" s="28" t="s">
        <v>225</v>
      </c>
      <c r="P63" s="35" t="s">
        <v>107</v>
      </c>
    </row>
    <row r="64" spans="1:16" s="16" customFormat="1" ht="15" x14ac:dyDescent="0.25">
      <c r="A64" s="27" t="s">
        <v>142</v>
      </c>
      <c r="B64" s="28" t="s">
        <v>108</v>
      </c>
      <c r="C64" s="31"/>
      <c r="D64" s="29"/>
      <c r="E64" s="29"/>
      <c r="F64" s="30" t="s">
        <v>216</v>
      </c>
      <c r="G64" s="31"/>
      <c r="H64" s="29"/>
      <c r="I64" s="29">
        <v>2</v>
      </c>
      <c r="J64" s="32"/>
      <c r="K64" s="48">
        <v>4</v>
      </c>
      <c r="L64" s="74" t="s">
        <v>165</v>
      </c>
      <c r="M64" s="72" t="s">
        <v>166</v>
      </c>
      <c r="N64" s="35" t="s">
        <v>202</v>
      </c>
      <c r="O64" s="28" t="s">
        <v>225</v>
      </c>
      <c r="P64" s="35" t="s">
        <v>109</v>
      </c>
    </row>
    <row r="65" spans="1:16" s="16" customFormat="1" ht="15" x14ac:dyDescent="0.25">
      <c r="A65" s="75" t="s">
        <v>110</v>
      </c>
      <c r="B65" s="28" t="s">
        <v>111</v>
      </c>
      <c r="C65" s="31"/>
      <c r="D65" s="29"/>
      <c r="E65" s="29" t="s">
        <v>216</v>
      </c>
      <c r="F65" s="30"/>
      <c r="G65" s="31">
        <v>2</v>
      </c>
      <c r="H65" s="29"/>
      <c r="I65" s="29"/>
      <c r="J65" s="32"/>
      <c r="K65" s="48">
        <v>2</v>
      </c>
      <c r="L65" s="63" t="s">
        <v>172</v>
      </c>
      <c r="M65" s="72" t="s">
        <v>166</v>
      </c>
      <c r="N65" s="35" t="s">
        <v>180</v>
      </c>
      <c r="O65" s="28" t="s">
        <v>113</v>
      </c>
      <c r="P65" s="35" t="s">
        <v>112</v>
      </c>
    </row>
    <row r="66" spans="1:16" s="16" customFormat="1" ht="15" x14ac:dyDescent="0.25">
      <c r="A66" s="27" t="s">
        <v>143</v>
      </c>
      <c r="B66" s="28" t="s">
        <v>114</v>
      </c>
      <c r="C66" s="31"/>
      <c r="D66" s="29"/>
      <c r="E66" s="29" t="s">
        <v>216</v>
      </c>
      <c r="F66" s="30"/>
      <c r="G66" s="31"/>
      <c r="H66" s="29"/>
      <c r="I66" s="29">
        <v>2</v>
      </c>
      <c r="J66" s="32"/>
      <c r="K66" s="48">
        <v>4</v>
      </c>
      <c r="L66" s="74" t="s">
        <v>165</v>
      </c>
      <c r="M66" s="72" t="s">
        <v>166</v>
      </c>
      <c r="N66" s="35" t="s">
        <v>203</v>
      </c>
      <c r="O66" s="28" t="s">
        <v>113</v>
      </c>
      <c r="P66" s="35" t="s">
        <v>115</v>
      </c>
    </row>
    <row r="67" spans="1:16" s="16" customFormat="1" ht="15" x14ac:dyDescent="0.25">
      <c r="A67" s="27" t="s">
        <v>144</v>
      </c>
      <c r="B67" s="76" t="s">
        <v>116</v>
      </c>
      <c r="C67" s="31"/>
      <c r="D67" s="29"/>
      <c r="E67" s="29"/>
      <c r="F67" s="30" t="s">
        <v>216</v>
      </c>
      <c r="G67" s="31">
        <v>2</v>
      </c>
      <c r="H67" s="29"/>
      <c r="I67" s="29"/>
      <c r="J67" s="32"/>
      <c r="K67" s="103">
        <v>3</v>
      </c>
      <c r="L67" s="63" t="s">
        <v>172</v>
      </c>
      <c r="M67" s="72" t="s">
        <v>166</v>
      </c>
      <c r="N67" s="35" t="s">
        <v>204</v>
      </c>
      <c r="O67" s="76" t="s">
        <v>118</v>
      </c>
      <c r="P67" s="35" t="s">
        <v>117</v>
      </c>
    </row>
    <row r="68" spans="1:16" s="16" customFormat="1" ht="15" x14ac:dyDescent="0.25">
      <c r="A68" s="27" t="s">
        <v>119</v>
      </c>
      <c r="B68" s="114" t="s">
        <v>120</v>
      </c>
      <c r="C68" s="31"/>
      <c r="D68" s="29"/>
      <c r="E68" s="29" t="s">
        <v>216</v>
      </c>
      <c r="F68" s="30"/>
      <c r="G68" s="31">
        <v>2</v>
      </c>
      <c r="H68" s="29"/>
      <c r="I68" s="29"/>
      <c r="J68" s="32"/>
      <c r="K68" s="48">
        <v>2</v>
      </c>
      <c r="L68" s="63" t="s">
        <v>172</v>
      </c>
      <c r="M68" s="72" t="s">
        <v>166</v>
      </c>
      <c r="N68" s="35" t="s">
        <v>181</v>
      </c>
      <c r="O68" s="28" t="s">
        <v>226</v>
      </c>
      <c r="P68" s="35" t="s">
        <v>121</v>
      </c>
    </row>
    <row r="69" spans="1:16" s="16" customFormat="1" ht="15" x14ac:dyDescent="0.25">
      <c r="A69" s="27"/>
      <c r="B69" s="114" t="s">
        <v>235</v>
      </c>
      <c r="C69" s="31"/>
      <c r="D69" s="29"/>
      <c r="E69" s="29"/>
      <c r="F69" s="30"/>
      <c r="G69" s="31"/>
      <c r="H69" s="29"/>
      <c r="I69" s="29"/>
      <c r="J69" s="32"/>
      <c r="K69" s="48">
        <v>14</v>
      </c>
      <c r="L69" s="63"/>
      <c r="M69" s="72"/>
      <c r="N69" s="35"/>
      <c r="O69" s="28" t="s">
        <v>7</v>
      </c>
      <c r="P69" s="35"/>
    </row>
    <row r="70" spans="1:16" s="16" customFormat="1" ht="15" customHeight="1" x14ac:dyDescent="0.25">
      <c r="A70" s="140" t="s">
        <v>168</v>
      </c>
      <c r="B70" s="141"/>
      <c r="C70" s="49"/>
      <c r="D70" s="36"/>
      <c r="E70" s="36"/>
      <c r="F70" s="36"/>
      <c r="G70" s="126">
        <f>SUM(C70:F70)</f>
        <v>0</v>
      </c>
      <c r="H70" s="127"/>
      <c r="I70" s="127"/>
      <c r="J70" s="127"/>
      <c r="K70" s="127"/>
      <c r="L70" s="127"/>
      <c r="M70" s="37"/>
      <c r="N70" s="37"/>
      <c r="O70" s="51"/>
      <c r="P70" s="39"/>
    </row>
    <row r="71" spans="1:16" s="16" customFormat="1" ht="15" customHeight="1" x14ac:dyDescent="0.25">
      <c r="A71" s="129" t="s">
        <v>182</v>
      </c>
      <c r="B71" s="130"/>
      <c r="C71" s="52"/>
      <c r="D71" s="40"/>
      <c r="E71" s="40"/>
      <c r="F71" s="40"/>
      <c r="G71" s="131">
        <v>14</v>
      </c>
      <c r="H71" s="132"/>
      <c r="I71" s="132"/>
      <c r="J71" s="132"/>
      <c r="K71" s="132"/>
      <c r="L71" s="132"/>
      <c r="M71" s="41"/>
      <c r="N71" s="41"/>
      <c r="O71" s="51"/>
      <c r="P71" s="39"/>
    </row>
    <row r="72" spans="1:16" s="16" customFormat="1" ht="15" customHeight="1" x14ac:dyDescent="0.25">
      <c r="A72" s="120" t="s">
        <v>170</v>
      </c>
      <c r="B72" s="121"/>
      <c r="C72" s="65"/>
      <c r="D72" s="42"/>
      <c r="E72" s="42"/>
      <c r="F72" s="42"/>
      <c r="G72" s="122">
        <f>SUM(C72:F72)</f>
        <v>0</v>
      </c>
      <c r="H72" s="123"/>
      <c r="I72" s="123"/>
      <c r="J72" s="123"/>
      <c r="K72" s="123"/>
      <c r="L72" s="123"/>
      <c r="M72" s="43"/>
      <c r="N72" s="43"/>
      <c r="O72" s="51"/>
      <c r="P72" s="39"/>
    </row>
    <row r="73" spans="1:16" s="16" customFormat="1" ht="20.100000000000001" customHeight="1" x14ac:dyDescent="0.25">
      <c r="A73" s="135" t="s">
        <v>145</v>
      </c>
      <c r="B73" s="136"/>
      <c r="C73" s="137"/>
      <c r="D73" s="138"/>
      <c r="E73" s="138"/>
      <c r="F73" s="138"/>
      <c r="G73" s="138"/>
      <c r="H73" s="138"/>
      <c r="I73" s="138"/>
      <c r="J73" s="138"/>
      <c r="K73" s="138"/>
      <c r="L73" s="138"/>
      <c r="M73" s="14"/>
      <c r="N73" s="14"/>
      <c r="O73" s="14"/>
      <c r="P73" s="44"/>
    </row>
    <row r="74" spans="1:16" s="16" customFormat="1" ht="15.75" customHeight="1" x14ac:dyDescent="0.25">
      <c r="A74" s="85" t="s">
        <v>146</v>
      </c>
      <c r="B74" s="77" t="s">
        <v>122</v>
      </c>
      <c r="C74" s="78"/>
      <c r="D74" s="79"/>
      <c r="E74" s="79" t="s">
        <v>164</v>
      </c>
      <c r="F74" s="80"/>
      <c r="G74" s="78"/>
      <c r="H74" s="81"/>
      <c r="I74" s="81">
        <v>6</v>
      </c>
      <c r="J74" s="82"/>
      <c r="K74" s="83">
        <v>15</v>
      </c>
      <c r="L74" s="83" t="s">
        <v>165</v>
      </c>
      <c r="M74" s="84" t="s">
        <v>183</v>
      </c>
      <c r="N74" s="104" t="s">
        <v>205</v>
      </c>
      <c r="O74" s="105" t="s">
        <v>7</v>
      </c>
      <c r="P74" s="85" t="s">
        <v>123</v>
      </c>
    </row>
    <row r="75" spans="1:16" s="16" customFormat="1" ht="15.75" customHeight="1" x14ac:dyDescent="0.25">
      <c r="A75" s="85" t="s">
        <v>147</v>
      </c>
      <c r="B75" s="77" t="s">
        <v>124</v>
      </c>
      <c r="C75" s="86"/>
      <c r="D75" s="79"/>
      <c r="E75" s="79"/>
      <c r="F75" s="80" t="s">
        <v>164</v>
      </c>
      <c r="G75" s="78"/>
      <c r="H75" s="81"/>
      <c r="I75" s="81">
        <v>6</v>
      </c>
      <c r="J75" s="82"/>
      <c r="K75" s="83">
        <v>15</v>
      </c>
      <c r="L75" s="83" t="s">
        <v>165</v>
      </c>
      <c r="M75" s="84" t="s">
        <v>183</v>
      </c>
      <c r="N75" s="104" t="s">
        <v>206</v>
      </c>
      <c r="O75" s="105" t="s">
        <v>7</v>
      </c>
      <c r="P75" s="85" t="s">
        <v>125</v>
      </c>
    </row>
    <row r="76" spans="1:16" s="16" customFormat="1" ht="15" customHeight="1" x14ac:dyDescent="0.25">
      <c r="A76" s="124" t="s">
        <v>168</v>
      </c>
      <c r="B76" s="125"/>
      <c r="C76" s="49">
        <f>SUMIF(C74:C75,"=x",$G74:$G75)+SUMIF(C74:C75,"=x",$H74:$H75)+SUMIF(C74:C75,"=x",$I74:$I75)</f>
        <v>0</v>
      </c>
      <c r="D76" s="36">
        <f>SUMIF(D74:D75,"=x",$G74:$G75)+SUMIF(D74:D75,"=x",$H74:$H75)+SUMIF(D74:D75,"=x",$I74:$I75)</f>
        <v>0</v>
      </c>
      <c r="E76" s="36">
        <f>SUMIF(E74:E75,"=x",$G74:$G75)+SUMIF(E74:E75,"=x",$H74:$H75)+SUMIF(E74:E75,"=x",$I74:$I75)</f>
        <v>6</v>
      </c>
      <c r="F76" s="36">
        <f>SUMIF(F74:F75,"=x",$G74:$G75)+SUMIF(F74:F75,"=x",$H74:$H75)+SUMIF(F74:F75,"=x",$I74:$I75)</f>
        <v>6</v>
      </c>
      <c r="G76" s="126">
        <f>SUM(C76:F76)</f>
        <v>12</v>
      </c>
      <c r="H76" s="127"/>
      <c r="I76" s="127"/>
      <c r="J76" s="127"/>
      <c r="K76" s="127"/>
      <c r="L76" s="127"/>
      <c r="M76" s="37"/>
      <c r="N76" s="37"/>
      <c r="O76" s="51"/>
      <c r="P76" s="39"/>
    </row>
    <row r="77" spans="1:16" s="16" customFormat="1" ht="15" customHeight="1" x14ac:dyDescent="0.25">
      <c r="A77" s="129" t="s">
        <v>169</v>
      </c>
      <c r="B77" s="130"/>
      <c r="C77" s="52">
        <f>SUMIF(C74:C75,"=x",$K74:$K75)</f>
        <v>0</v>
      </c>
      <c r="D77" s="40">
        <f>SUMIF(D74:D75,"=x",$K74:$K75)</f>
        <v>0</v>
      </c>
      <c r="E77" s="40">
        <f>SUMIF(E74:E75,"=x",$K74:$K75)</f>
        <v>15</v>
      </c>
      <c r="F77" s="40">
        <f>SUMIF(F74:F75,"=x",$K74:$K75)</f>
        <v>15</v>
      </c>
      <c r="G77" s="131">
        <f>SUM(C77:F77)</f>
        <v>30</v>
      </c>
      <c r="H77" s="132"/>
      <c r="I77" s="132"/>
      <c r="J77" s="132"/>
      <c r="K77" s="132"/>
      <c r="L77" s="132"/>
      <c r="M77" s="41"/>
      <c r="N77" s="41"/>
      <c r="O77" s="51"/>
      <c r="P77" s="39"/>
    </row>
    <row r="78" spans="1:16" s="16" customFormat="1" ht="15" customHeight="1" x14ac:dyDescent="0.25">
      <c r="A78" s="120" t="s">
        <v>170</v>
      </c>
      <c r="B78" s="121"/>
      <c r="C78" s="65">
        <f>COUNTIFS(C74:C75,"x",$L74:$L75,"K(5)")+COUNTIFS(C74:C75,"x",$L74:$L75,"AK(5)")+COUNTIFS(C74:C75,"x",$L74:$L75,"BK(5)")</f>
        <v>0</v>
      </c>
      <c r="D78" s="42">
        <f>COUNTIFS(D74:D75,"x",$L74:$L75,"K(5)")+COUNTIFS(D74:D75,"x",$L74:$L75,"AK(5)")+COUNTIFS(D74:D75,"x",$L74:$L75,"BK(5)")</f>
        <v>0</v>
      </c>
      <c r="E78" s="42">
        <f>COUNTIFS(E74:E75,"x",$L74:$L75,"K(5)")+COUNTIFS(E74:E75,"x",$L74:$L75,"AK(5)")+COUNTIFS(E74:E75,"x",$L74:$L75,"BK(5)")</f>
        <v>0</v>
      </c>
      <c r="F78" s="42">
        <f>COUNTIFS(F74:F75,"x",$L74:$L75,"K(5)")+COUNTIFS(F74:F75,"x",$L74:$L75,"AK(5)")+COUNTIFS(F74:F75,"x",$L74:$L75,"BK(5)")</f>
        <v>0</v>
      </c>
      <c r="G78" s="122">
        <f>SUM(C78:F78)</f>
        <v>0</v>
      </c>
      <c r="H78" s="123"/>
      <c r="I78" s="123"/>
      <c r="J78" s="123"/>
      <c r="K78" s="123"/>
      <c r="L78" s="123"/>
      <c r="M78" s="43"/>
      <c r="N78" s="43"/>
      <c r="O78" s="51"/>
      <c r="P78" s="39"/>
    </row>
    <row r="79" spans="1:16" s="16" customFormat="1" ht="20.100000000000001" customHeight="1" x14ac:dyDescent="0.25">
      <c r="A79" s="135" t="s">
        <v>148</v>
      </c>
      <c r="B79" s="136"/>
      <c r="C79" s="137"/>
      <c r="D79" s="138"/>
      <c r="E79" s="138"/>
      <c r="F79" s="138"/>
      <c r="G79" s="138"/>
      <c r="H79" s="138"/>
      <c r="I79" s="138"/>
      <c r="J79" s="138"/>
      <c r="K79" s="138"/>
      <c r="L79" s="138"/>
      <c r="M79" s="14"/>
      <c r="N79" s="14"/>
      <c r="O79" s="14"/>
      <c r="P79" s="44"/>
    </row>
    <row r="80" spans="1:16" s="16" customFormat="1" ht="15" x14ac:dyDescent="0.25">
      <c r="A80" s="87"/>
      <c r="B80" s="88" t="s">
        <v>184</v>
      </c>
      <c r="C80" s="78"/>
      <c r="D80" s="79"/>
      <c r="E80" s="79"/>
      <c r="F80" s="80"/>
      <c r="G80" s="78"/>
      <c r="H80" s="81"/>
      <c r="I80" s="81"/>
      <c r="J80" s="82"/>
      <c r="K80" s="83">
        <v>6</v>
      </c>
      <c r="L80" s="83"/>
      <c r="M80" s="84" t="s">
        <v>183</v>
      </c>
      <c r="N80" s="78"/>
      <c r="O80" s="89"/>
      <c r="P80" s="90"/>
    </row>
    <row r="81" spans="1:25" s="16" customFormat="1" ht="15" customHeight="1" x14ac:dyDescent="0.25">
      <c r="A81" s="124" t="s">
        <v>168</v>
      </c>
      <c r="B81" s="125"/>
      <c r="C81" s="49">
        <f>SUMIF(C80:C80,"=x",$G80:$G80)+SUMIF(C80:C80,"=x",$H80:$H80)+SUMIF(C80:C80,"=x",$I80:$I80)</f>
        <v>0</v>
      </c>
      <c r="D81" s="36">
        <f>SUMIF(D80:D80,"=x",$G80:$G80)+SUMIF(D80:D80,"=x",$H80:$H80)+SUMIF(D80:D80,"=x",$I80:$I80)</f>
        <v>0</v>
      </c>
      <c r="E81" s="36">
        <f>SUMIF(E80:E80,"=x",$G80:$G80)+SUMIF(E80:E80,"=x",$H80:$H80)+SUMIF(E80:E80,"=x",$I80:$I80)</f>
        <v>0</v>
      </c>
      <c r="F81" s="36">
        <f>SUMIF(F80:F80,"=x",$G80:$G80)+SUMIF(F80:F80,"=x",$H80:$H80)+SUMIF(F80:F80,"=x",$I80:$I80)</f>
        <v>0</v>
      </c>
      <c r="G81" s="126">
        <f>SUM(C81:F81)</f>
        <v>0</v>
      </c>
      <c r="H81" s="127"/>
      <c r="I81" s="127"/>
      <c r="J81" s="127"/>
      <c r="K81" s="127"/>
      <c r="L81" s="128"/>
      <c r="M81" s="37"/>
      <c r="N81" s="91"/>
      <c r="O81" s="51"/>
      <c r="P81" s="92"/>
    </row>
    <row r="82" spans="1:25" s="16" customFormat="1" ht="15" customHeight="1" x14ac:dyDescent="0.25">
      <c r="A82" s="129" t="s">
        <v>169</v>
      </c>
      <c r="B82" s="130"/>
      <c r="C82" s="52">
        <f>SUMIF(C80:C80,"=x",$K80:$K80)</f>
        <v>0</v>
      </c>
      <c r="D82" s="40">
        <f>SUMIF(D80:D80,"=x",$K80:$K80)</f>
        <v>0</v>
      </c>
      <c r="E82" s="40">
        <f>SUMIF(E80:E80,"=x",$K80:$K80)</f>
        <v>0</v>
      </c>
      <c r="F82" s="40">
        <f>SUMIF(F80:F80,"=x",$K80:$K80)</f>
        <v>0</v>
      </c>
      <c r="G82" s="131">
        <v>6</v>
      </c>
      <c r="H82" s="132"/>
      <c r="I82" s="132"/>
      <c r="J82" s="132"/>
      <c r="K82" s="132"/>
      <c r="L82" s="133"/>
      <c r="M82" s="41"/>
      <c r="N82" s="93"/>
      <c r="O82" s="51"/>
      <c r="P82" s="92"/>
    </row>
    <row r="83" spans="1:25" s="16" customFormat="1" ht="15" customHeight="1" x14ac:dyDescent="0.25">
      <c r="A83" s="120" t="s">
        <v>170</v>
      </c>
      <c r="B83" s="121"/>
      <c r="C83" s="65">
        <f>COUNTIFS(C80:C80,"x",$L80:$L80,"K")+COUNTIFS(C80:C80,"x",$L80:$L80,"AK")+COUNTIFS(C80:C80,"x",$L80:$L80,"BK")</f>
        <v>0</v>
      </c>
      <c r="D83" s="42">
        <f>COUNTIFS(D80:D80,"x",$L80:$L80,"K")+COUNTIFS(D80:D80,"x",$L80:$L80,"AK")+COUNTIFS(D80:D80,"x",$L80:$L80,"BK")</f>
        <v>0</v>
      </c>
      <c r="E83" s="42">
        <f>COUNTIFS(E80:E80,"x",$L80:$L80,"K")+COUNTIFS(E80:E80,"x",$L80:$L80,"AK")+COUNTIFS(E80:E80,"x",$L80:$L80,"BK")</f>
        <v>0</v>
      </c>
      <c r="F83" s="42">
        <f>SUMPRODUCT(--(F$6:F$7="x"),--($L$6:$L$7="K"))</f>
        <v>0</v>
      </c>
      <c r="G83" s="122">
        <f>SUM(C83:F83)</f>
        <v>0</v>
      </c>
      <c r="H83" s="123"/>
      <c r="I83" s="123"/>
      <c r="J83" s="123"/>
      <c r="K83" s="123"/>
      <c r="L83" s="134"/>
      <c r="M83" s="43"/>
      <c r="N83" s="94"/>
      <c r="O83" s="51"/>
      <c r="P83" s="92"/>
    </row>
    <row r="84" spans="1:25" s="16" customFormat="1" ht="20.100000000000001" customHeight="1" x14ac:dyDescent="0.25">
      <c r="A84" s="135" t="s">
        <v>185</v>
      </c>
      <c r="B84" s="136"/>
      <c r="C84" s="95"/>
      <c r="D84" s="96"/>
      <c r="E84" s="96"/>
      <c r="F84" s="96"/>
      <c r="G84" s="96"/>
      <c r="H84" s="96"/>
      <c r="I84" s="96"/>
      <c r="J84" s="96"/>
      <c r="K84" s="96"/>
      <c r="L84" s="97"/>
      <c r="M84" s="14"/>
      <c r="N84" s="14"/>
      <c r="O84" s="14"/>
      <c r="P84" s="44"/>
    </row>
    <row r="85" spans="1:25" s="16" customFormat="1" ht="15" customHeight="1" x14ac:dyDescent="0.25">
      <c r="A85" s="124" t="s">
        <v>168</v>
      </c>
      <c r="B85" s="125"/>
      <c r="C85" s="49"/>
      <c r="D85" s="36"/>
      <c r="E85" s="36"/>
      <c r="F85" s="36"/>
      <c r="G85" s="126">
        <f>SUM(C85:F85)</f>
        <v>0</v>
      </c>
      <c r="H85" s="127"/>
      <c r="I85" s="127"/>
      <c r="J85" s="127"/>
      <c r="K85" s="127"/>
      <c r="L85" s="127"/>
      <c r="M85" s="37"/>
      <c r="N85" s="91"/>
      <c r="O85" s="51"/>
      <c r="P85" s="92"/>
    </row>
    <row r="86" spans="1:25" s="16" customFormat="1" ht="15" customHeight="1" x14ac:dyDescent="0.25">
      <c r="A86" s="129" t="s">
        <v>169</v>
      </c>
      <c r="B86" s="130"/>
      <c r="C86" s="52"/>
      <c r="D86" s="40"/>
      <c r="E86" s="40"/>
      <c r="F86" s="40"/>
      <c r="G86" s="131">
        <f>G9+G16+G24+G34+G45+G71+G77+G82</f>
        <v>120</v>
      </c>
      <c r="H86" s="132"/>
      <c r="I86" s="132"/>
      <c r="J86" s="132"/>
      <c r="K86" s="132"/>
      <c r="L86" s="132"/>
      <c r="M86" s="41"/>
      <c r="N86" s="93"/>
      <c r="O86" s="51"/>
      <c r="P86" s="92"/>
    </row>
    <row r="87" spans="1:25" s="16" customFormat="1" ht="15" customHeight="1" x14ac:dyDescent="0.25">
      <c r="A87" s="120" t="s">
        <v>170</v>
      </c>
      <c r="B87" s="121"/>
      <c r="C87" s="98"/>
      <c r="D87" s="42">
        <f>COUNTIFS(D81:D84,"x",$L81:$L84,"K")+COUNTIFS(D81:D84,"x",$L81:$L84,"AK")+COUNTIFS(D81:D84,"x",$L81:$L84,"BK")</f>
        <v>0</v>
      </c>
      <c r="E87" s="42">
        <f>COUNTIFS(E81:E84,"x",$L81:$L84,"K")+COUNTIFS(E81:E84,"x",$L81:$L84,"AK")+COUNTIFS(E81:E84,"x",$L81:$L84,"BK")</f>
        <v>0</v>
      </c>
      <c r="F87" s="42">
        <f>SUMPRODUCT(--(F$6:F$7="x"),--($L$6:$L$7="K"))</f>
        <v>0</v>
      </c>
      <c r="G87" s="122"/>
      <c r="H87" s="123"/>
      <c r="I87" s="123"/>
      <c r="J87" s="123"/>
      <c r="K87" s="123"/>
      <c r="L87" s="123"/>
      <c r="M87" s="43"/>
      <c r="N87" s="94"/>
      <c r="O87" s="51"/>
      <c r="P87" s="92"/>
    </row>
    <row r="88" spans="1:25" s="16" customFormat="1" x14ac:dyDescent="0.2">
      <c r="A88" s="3"/>
      <c r="B88" s="2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</row>
    <row r="89" spans="1:25" s="16" customFormat="1" x14ac:dyDescent="0.2">
      <c r="A89" s="3"/>
      <c r="B89" s="2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</row>
    <row r="90" spans="1:25" s="16" customFormat="1" x14ac:dyDescent="0.2">
      <c r="A90" s="106" t="s">
        <v>207</v>
      </c>
      <c r="B90" s="2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</row>
    <row r="91" spans="1:25" s="16" customFormat="1" x14ac:dyDescent="0.2">
      <c r="A91" s="107" t="s">
        <v>208</v>
      </c>
      <c r="B91" s="2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</row>
    <row r="92" spans="1:25" s="16" customFormat="1" x14ac:dyDescent="0.2">
      <c r="A92" s="107" t="s">
        <v>209</v>
      </c>
      <c r="B92" s="2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</row>
    <row r="93" spans="1:25" s="16" customFormat="1" x14ac:dyDescent="0.2">
      <c r="A93" s="108"/>
      <c r="B93" s="2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</row>
    <row r="94" spans="1:25" s="16" customFormat="1" x14ac:dyDescent="0.2">
      <c r="A94" s="109" t="s">
        <v>210</v>
      </c>
      <c r="B94" s="2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</row>
    <row r="95" spans="1:25" s="16" customFormat="1" x14ac:dyDescent="0.2">
      <c r="A95" s="110" t="s">
        <v>211</v>
      </c>
      <c r="B95" s="2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</row>
    <row r="96" spans="1:25" s="99" customFormat="1" x14ac:dyDescent="0.2">
      <c r="A96" s="111" t="s">
        <v>212</v>
      </c>
      <c r="B96" s="2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1:19" s="99" customFormat="1" x14ac:dyDescent="0.2">
      <c r="A97" s="108" t="s">
        <v>213</v>
      </c>
      <c r="B97" s="2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16"/>
      <c r="P97" s="16"/>
      <c r="Q97" s="16"/>
      <c r="R97" s="16"/>
      <c r="S97" s="16"/>
    </row>
    <row r="98" spans="1:19" s="99" customFormat="1" ht="15" x14ac:dyDescent="0.25">
      <c r="A98"/>
      <c r="B98" s="2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5"/>
    </row>
    <row r="99" spans="1:19" s="99" customFormat="1" x14ac:dyDescent="0.2">
      <c r="A99" s="106" t="s">
        <v>152</v>
      </c>
      <c r="B99" s="2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5"/>
    </row>
    <row r="100" spans="1:19" s="16" customFormat="1" x14ac:dyDescent="0.2">
      <c r="A100" s="112" t="s">
        <v>214</v>
      </c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5"/>
    </row>
    <row r="101" spans="1:19" s="16" customFormat="1" x14ac:dyDescent="0.2">
      <c r="A101" s="112" t="s">
        <v>215</v>
      </c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5"/>
    </row>
    <row r="102" spans="1:19" s="16" customFormat="1" x14ac:dyDescent="0.2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5"/>
    </row>
    <row r="103" spans="1:19" s="16" customFormat="1" x14ac:dyDescent="0.2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5"/>
    </row>
    <row r="104" spans="1:19" s="16" customFormat="1" x14ac:dyDescent="0.2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5"/>
    </row>
    <row r="105" spans="1:19" s="16" customFormat="1" x14ac:dyDescent="0.2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5"/>
    </row>
    <row r="106" spans="1:19" s="99" customFormat="1" x14ac:dyDescent="0.2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5"/>
    </row>
    <row r="107" spans="1:19" s="99" customFormat="1" x14ac:dyDescent="0.2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5"/>
    </row>
    <row r="108" spans="1:19" s="99" customFormat="1" x14ac:dyDescent="0.2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5"/>
    </row>
    <row r="109" spans="1:19" s="99" customFormat="1" x14ac:dyDescent="0.2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5"/>
    </row>
    <row r="110" spans="1:19" s="99" customFormat="1" x14ac:dyDescent="0.2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5"/>
    </row>
    <row r="111" spans="1:19" s="100" customFormat="1" x14ac:dyDescent="0.2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5"/>
    </row>
    <row r="112" spans="1:19" s="101" customFormat="1" x14ac:dyDescent="0.2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5"/>
    </row>
    <row r="113" spans="1:15" s="16" customFormat="1" x14ac:dyDescent="0.2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5"/>
    </row>
    <row r="114" spans="1:15" s="16" customFormat="1" x14ac:dyDescent="0.2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5"/>
    </row>
    <row r="115" spans="1:15" s="16" customFormat="1" x14ac:dyDescent="0.2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5"/>
    </row>
    <row r="116" spans="1:15" s="99" customFormat="1" x14ac:dyDescent="0.2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5"/>
    </row>
    <row r="117" spans="1:15" s="16" customFormat="1" x14ac:dyDescent="0.2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5"/>
    </row>
    <row r="118" spans="1:15" s="16" customFormat="1" x14ac:dyDescent="0.2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5"/>
    </row>
    <row r="119" spans="1:15" s="16" customFormat="1" x14ac:dyDescent="0.2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5"/>
    </row>
    <row r="120" spans="1:15" s="16" customFormat="1" x14ac:dyDescent="0.2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5"/>
    </row>
    <row r="121" spans="1:15" s="16" customFormat="1" x14ac:dyDescent="0.2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5"/>
    </row>
    <row r="122" spans="1:15" s="16" customFormat="1" x14ac:dyDescent="0.2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5"/>
    </row>
    <row r="123" spans="1:15" s="16" customFormat="1" x14ac:dyDescent="0.2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5"/>
    </row>
    <row r="124" spans="1:15" s="16" customFormat="1" x14ac:dyDescent="0.2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5"/>
    </row>
    <row r="125" spans="1:15" s="99" customFormat="1" x14ac:dyDescent="0.2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5"/>
    </row>
    <row r="126" spans="1:15" s="99" customFormat="1" x14ac:dyDescent="0.2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5"/>
    </row>
    <row r="127" spans="1:15" s="99" customFormat="1" x14ac:dyDescent="0.2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5"/>
    </row>
    <row r="128" spans="1:15" s="99" customFormat="1" x14ac:dyDescent="0.2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5"/>
    </row>
    <row r="129" spans="1:15" s="99" customFormat="1" x14ac:dyDescent="0.2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5"/>
    </row>
    <row r="130" spans="1:15" s="16" customFormat="1" x14ac:dyDescent="0.2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5"/>
    </row>
    <row r="131" spans="1:15" s="16" customFormat="1" x14ac:dyDescent="0.2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5"/>
    </row>
    <row r="132" spans="1:15" s="16" customFormat="1" x14ac:dyDescent="0.2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5"/>
    </row>
    <row r="133" spans="1:15" s="16" customFormat="1" x14ac:dyDescent="0.2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5"/>
    </row>
    <row r="134" spans="1:15" s="16" customFormat="1" x14ac:dyDescent="0.2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5"/>
    </row>
    <row r="135" spans="1:15" s="16" customFormat="1" x14ac:dyDescent="0.2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5"/>
    </row>
    <row r="136" spans="1:15" s="16" customFormat="1" x14ac:dyDescent="0.2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5"/>
    </row>
    <row r="137" spans="1:15" s="16" customFormat="1" x14ac:dyDescent="0.2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5"/>
    </row>
    <row r="138" spans="1:15" s="16" customFormat="1" x14ac:dyDescent="0.2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5"/>
    </row>
    <row r="139" spans="1:15" s="99" customFormat="1" x14ac:dyDescent="0.2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5"/>
    </row>
    <row r="140" spans="1:15" s="99" customFormat="1" x14ac:dyDescent="0.2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5"/>
    </row>
    <row r="141" spans="1:15" s="99" customFormat="1" x14ac:dyDescent="0.2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5"/>
    </row>
    <row r="142" spans="1:15" s="16" customFormat="1" x14ac:dyDescent="0.2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5"/>
    </row>
    <row r="143" spans="1:15" s="16" customFormat="1" x14ac:dyDescent="0.2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5"/>
    </row>
    <row r="144" spans="1:15" s="16" customFormat="1" x14ac:dyDescent="0.2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5"/>
    </row>
    <row r="145" spans="1:15" s="16" customFormat="1" x14ac:dyDescent="0.2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5"/>
    </row>
    <row r="146" spans="1:15" s="16" customFormat="1" x14ac:dyDescent="0.2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5"/>
    </row>
    <row r="147" spans="1:15" s="16" customFormat="1" x14ac:dyDescent="0.2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5"/>
    </row>
    <row r="148" spans="1:15" s="16" customFormat="1" x14ac:dyDescent="0.2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5"/>
    </row>
    <row r="149" spans="1:15" s="99" customFormat="1" x14ac:dyDescent="0.2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5"/>
    </row>
    <row r="150" spans="1:15" s="16" customFormat="1" x14ac:dyDescent="0.2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5"/>
    </row>
    <row r="151" spans="1:15" s="16" customFormat="1" x14ac:dyDescent="0.2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5"/>
    </row>
    <row r="152" spans="1:15" s="16" customFormat="1" x14ac:dyDescent="0.2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5"/>
    </row>
    <row r="153" spans="1:15" s="16" customFormat="1" x14ac:dyDescent="0.2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5"/>
    </row>
    <row r="154" spans="1:15" s="16" customFormat="1" x14ac:dyDescent="0.2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5"/>
    </row>
    <row r="155" spans="1:15" s="16" customFormat="1" x14ac:dyDescent="0.2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5"/>
    </row>
    <row r="156" spans="1:15" s="16" customFormat="1" x14ac:dyDescent="0.2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5"/>
    </row>
    <row r="157" spans="1:15" s="16" customFormat="1" x14ac:dyDescent="0.2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5"/>
    </row>
    <row r="158" spans="1:15" s="16" customFormat="1" x14ac:dyDescent="0.2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5"/>
    </row>
  </sheetData>
  <mergeCells count="85">
    <mergeCell ref="M3:M4"/>
    <mergeCell ref="N3:N4"/>
    <mergeCell ref="O3:O4"/>
    <mergeCell ref="P3:P4"/>
    <mergeCell ref="A5:B5"/>
    <mergeCell ref="C5:F5"/>
    <mergeCell ref="G5:L5"/>
    <mergeCell ref="A3:A4"/>
    <mergeCell ref="B3:B4"/>
    <mergeCell ref="C3:F3"/>
    <mergeCell ref="G3:J3"/>
    <mergeCell ref="K3:K4"/>
    <mergeCell ref="L3:L4"/>
    <mergeCell ref="A17:B17"/>
    <mergeCell ref="G17:L17"/>
    <mergeCell ref="A8:B8"/>
    <mergeCell ref="G8:L8"/>
    <mergeCell ref="A9:B9"/>
    <mergeCell ref="G9:L9"/>
    <mergeCell ref="A10:B10"/>
    <mergeCell ref="G10:L10"/>
    <mergeCell ref="A11:L11"/>
    <mergeCell ref="A15:B15"/>
    <mergeCell ref="G15:L15"/>
    <mergeCell ref="A16:B16"/>
    <mergeCell ref="G16:L16"/>
    <mergeCell ref="A33:B33"/>
    <mergeCell ref="G33:L33"/>
    <mergeCell ref="A18:B18"/>
    <mergeCell ref="C18:F18"/>
    <mergeCell ref="A23:B23"/>
    <mergeCell ref="G23:L23"/>
    <mergeCell ref="A24:B24"/>
    <mergeCell ref="G24:L24"/>
    <mergeCell ref="A25:B25"/>
    <mergeCell ref="G25:L25"/>
    <mergeCell ref="A26:B26"/>
    <mergeCell ref="C26:F26"/>
    <mergeCell ref="G26:L26"/>
    <mergeCell ref="A34:B34"/>
    <mergeCell ref="G34:L34"/>
    <mergeCell ref="A35:B35"/>
    <mergeCell ref="G35:L35"/>
    <mergeCell ref="A36:B36"/>
    <mergeCell ref="C36:F36"/>
    <mergeCell ref="G36:L36"/>
    <mergeCell ref="A44:B44"/>
    <mergeCell ref="G44:L44"/>
    <mergeCell ref="A45:B45"/>
    <mergeCell ref="G45:L45"/>
    <mergeCell ref="A46:B46"/>
    <mergeCell ref="G46:L46"/>
    <mergeCell ref="A76:B76"/>
    <mergeCell ref="G76:L76"/>
    <mergeCell ref="B47:D47"/>
    <mergeCell ref="G47:L47"/>
    <mergeCell ref="A70:B70"/>
    <mergeCell ref="G70:L70"/>
    <mergeCell ref="A71:B71"/>
    <mergeCell ref="G71:L71"/>
    <mergeCell ref="A72:B72"/>
    <mergeCell ref="G72:L72"/>
    <mergeCell ref="A73:B73"/>
    <mergeCell ref="C73:F73"/>
    <mergeCell ref="G73:L73"/>
    <mergeCell ref="A77:B77"/>
    <mergeCell ref="G77:L77"/>
    <mergeCell ref="A78:B78"/>
    <mergeCell ref="G78:L78"/>
    <mergeCell ref="A79:B79"/>
    <mergeCell ref="C79:F79"/>
    <mergeCell ref="G79:L79"/>
    <mergeCell ref="A87:B87"/>
    <mergeCell ref="G87:L87"/>
    <mergeCell ref="A81:B81"/>
    <mergeCell ref="G81:L81"/>
    <mergeCell ref="A82:B82"/>
    <mergeCell ref="G82:L82"/>
    <mergeCell ref="A83:B83"/>
    <mergeCell ref="G83:L83"/>
    <mergeCell ref="A84:B84"/>
    <mergeCell ref="A85:B85"/>
    <mergeCell ref="G85:L85"/>
    <mergeCell ref="A86:B86"/>
    <mergeCell ref="G86:L8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E9B4-085C-4342-AD62-169825A3CFCC}">
  <dimension ref="A1:A5"/>
  <sheetViews>
    <sheetView workbookViewId="0">
      <selection activeCell="A16" sqref="A16"/>
    </sheetView>
  </sheetViews>
  <sheetFormatPr defaultRowHeight="15" x14ac:dyDescent="0.25"/>
  <cols>
    <col min="1" max="1" width="61.7109375" customWidth="1"/>
  </cols>
  <sheetData>
    <row r="1" spans="1:1" x14ac:dyDescent="0.25">
      <c r="A1" s="117" t="s">
        <v>236</v>
      </c>
    </row>
    <row r="2" spans="1:1" ht="75.75" customHeight="1" x14ac:dyDescent="0.25">
      <c r="A2" s="118" t="s">
        <v>237</v>
      </c>
    </row>
    <row r="3" spans="1:1" x14ac:dyDescent="0.25">
      <c r="A3" s="119"/>
    </row>
    <row r="4" spans="1:1" x14ac:dyDescent="0.25">
      <c r="A4" s="117" t="s">
        <v>238</v>
      </c>
    </row>
    <row r="5" spans="1:1" ht="33" customHeight="1" x14ac:dyDescent="0.25">
      <c r="A5" s="118" t="s">
        <v>239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4C072E55EC5ED47907798F6650D1B40" ma:contentTypeVersion="18" ma:contentTypeDescription="Új dokumentum létrehozása." ma:contentTypeScope="" ma:versionID="b43e4b4938d212ef595579bc8794f549">
  <xsd:schema xmlns:xsd="http://www.w3.org/2001/XMLSchema" xmlns:xs="http://www.w3.org/2001/XMLSchema" xmlns:p="http://schemas.microsoft.com/office/2006/metadata/properties" xmlns:ns3="df8a6d5d-5f64-4e6f-8827-d961bc4b17a3" xmlns:ns4="ca48ab0d-9a90-4a09-8809-8e70ee8c6afd" targetNamespace="http://schemas.microsoft.com/office/2006/metadata/properties" ma:root="true" ma:fieldsID="c68a49dc755d29618d1739693338f536" ns3:_="" ns4:_="">
    <xsd:import namespace="df8a6d5d-5f64-4e6f-8827-d961bc4b17a3"/>
    <xsd:import namespace="ca48ab0d-9a90-4a09-8809-8e70ee8c6a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a6d5d-5f64-4e6f-8827-d961bc4b1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ab0d-9a90-4a09-8809-8e70ee8c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f8a6d5d-5f64-4e6f-8827-d961bc4b17a3" xsi:nil="true"/>
  </documentManagement>
</p:properties>
</file>

<file path=customXml/itemProps1.xml><?xml version="1.0" encoding="utf-8"?>
<ds:datastoreItem xmlns:ds="http://schemas.openxmlformats.org/officeDocument/2006/customXml" ds:itemID="{00560B8B-1884-4E15-8314-F5830AD86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8a6d5d-5f64-4e6f-8827-d961bc4b17a3"/>
    <ds:schemaRef ds:uri="ca48ab0d-9a90-4a09-8809-8e70ee8c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32FCA-22D9-4276-A434-1A7C08167D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2EF7D1-C7F4-415E-A5C1-FF9B2E5CBA60}">
  <ds:schemaRefs>
    <ds:schemaRef ds:uri="df8a6d5d-5f64-4e6f-8827-d961bc4b17a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ca48ab0d-9a90-4a09-8809-8e70ee8c6afd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Biotechnológia mesterszak</vt:lpstr>
      <vt:lpstr>szaknyelvi ismeretek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emma</cp:lastModifiedBy>
  <cp:lastPrinted>2024-05-30T14:20:08Z</cp:lastPrinted>
  <dcterms:created xsi:type="dcterms:W3CDTF">2019-06-10T15:44:25Z</dcterms:created>
  <dcterms:modified xsi:type="dcterms:W3CDTF">2025-06-03T16:51:05Z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0x010100C4C072E55EC5ED47907798F6650D1B40</vt:lpwstr>
  </property>
</Properties>
</file>